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95" windowWidth="17895" windowHeight="10680"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s>
  <externalReferences>
    <externalReference r:id="rId15"/>
    <externalReference r:id="rId16"/>
    <externalReference r:id="rId17"/>
    <externalReference r:id="rId18"/>
  </externalReferences>
  <definedNames>
    <definedName name="_xlnm.Print_Area" localSheetId="9">'Page 10'!$A$1:$M$77</definedName>
    <definedName name="_xlnm.Print_Area" localSheetId="1">'Page 2'!$B$1:$G$39</definedName>
    <definedName name="CPRMonthly">'[1]CPRfrom TrustCalcs'!$C$10</definedName>
  </definedNames>
  <calcPr fullCalcOnLoad="1"/>
</workbook>
</file>

<file path=xl/sharedStrings.xml><?xml version="1.0" encoding="utf-8"?>
<sst xmlns="http://schemas.openxmlformats.org/spreadsheetml/2006/main" count="1596" uniqueCount="623">
  <si>
    <t>Report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</si>
  <si>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</si>
  <si>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</si>
  <si>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</si>
  <si>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</si>
  <si>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</si>
  <si>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</si>
  <si>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Mortgage Loan Profile</t>
  </si>
  <si>
    <t>Original number of Mortgage Loans in Pool</t>
  </si>
  <si>
    <t>Original current value of Mortgage Loans in Pool</t>
  </si>
  <si>
    <t>COLLATERAL REPORT</t>
  </si>
  <si>
    <t>Number</t>
  </si>
  <si>
    <t>Current balance</t>
  </si>
  <si>
    <t xml:space="preserve">Arrears </t>
  </si>
  <si>
    <t>By Number</t>
  </si>
  <si>
    <t>By current 
balance</t>
  </si>
  <si>
    <t>£</t>
  </si>
  <si>
    <t>%</t>
  </si>
  <si>
    <t>Less than 1 month in arrears</t>
  </si>
  <si>
    <t>More than 12 months in arrears</t>
  </si>
  <si>
    <t>Total</t>
  </si>
  <si>
    <t>Total Properties in Possession Since Inception</t>
  </si>
  <si>
    <t>Repossessed (In Month)</t>
  </si>
  <si>
    <t>Sold (In Month)</t>
  </si>
  <si>
    <t>Current Number in Possession</t>
  </si>
  <si>
    <t>Total Properties Sold Since Inception</t>
  </si>
  <si>
    <t>Loss Amount</t>
  </si>
  <si>
    <t>Total Loss on Sale Brought Forward</t>
  </si>
  <si>
    <t>Losses Recorded this Period</t>
  </si>
  <si>
    <t>Total Loss on Sale Carried Forward</t>
  </si>
  <si>
    <t>Substitution, redemptions and repurchases</t>
  </si>
  <si>
    <t>Number of accounts</t>
  </si>
  <si>
    <t>this period</t>
  </si>
  <si>
    <t>Substitution &amp; Top up</t>
  </si>
  <si>
    <t>Repurchases 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</si>
  <si>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</si>
  <si>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</si>
  <si>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</si>
  <si>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</si>
  <si>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</si>
  <si>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</si>
  <si>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</si>
  <si>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</si>
  <si>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</si>
  <si>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</si>
  <si>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</si>
  <si>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</si>
  <si>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</si>
  <si>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</si>
  <si>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</si>
  <si>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</si>
  <si>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</si>
  <si>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</si>
  <si>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</si>
  <si>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</si>
  <si>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</si>
  <si>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</si>
  <si>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</si>
  <si>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</si>
  <si>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</si>
  <si>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</si>
  <si>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</si>
  <si>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</si>
  <si>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</si>
  <si>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</si>
  <si>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</si>
  <si>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</si>
  <si>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</si>
  <si>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</si>
  <si>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</si>
  <si>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</si>
  <si>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</si>
  <si>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</si>
  <si>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</si>
  <si>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</si>
  <si>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</si>
  <si>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</si>
  <si>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</si>
  <si>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</si>
  <si>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</si>
  <si>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</si>
  <si>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</si>
  <si>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</si>
  <si>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</si>
  <si>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</si>
  <si>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</si>
  <si>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</si>
  <si>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</si>
  <si>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</si>
  <si>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</si>
  <si>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</si>
  <si>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</si>
  <si>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</si>
  <si>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</si>
  <si>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Remaining Term</t>
  </si>
  <si>
    <t>0 to &lt;5</t>
  </si>
  <si>
    <t>&gt;= 5 to &lt; 10</t>
  </si>
  <si>
    <t>&gt;= 10 to &lt; 15</t>
  </si>
  <si>
    <t>&gt;=15 to &lt; 20</t>
  </si>
  <si>
    <t>&gt;= 20 to &lt; 25</t>
  </si>
  <si>
    <t>&gt;= 25 to &lt; 30</t>
  </si>
  <si>
    <t>&gt;= 30 to &lt; 35</t>
  </si>
  <si>
    <t>&gt;= 35 to &lt; 40</t>
  </si>
  <si>
    <t>&gt;= 40 to &lt; 45</t>
  </si>
  <si>
    <t>LOAN NOTE REPORT</t>
  </si>
  <si>
    <t>Closing date</t>
  </si>
  <si>
    <t>ISIN</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</si>
  <si>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</si>
  <si>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</si>
  <si>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</si>
  <si>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</si>
  <si>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</si>
  <si>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</si>
  <si>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</si>
  <si>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</si>
  <si>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</si>
  <si>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</si>
  <si>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</si>
  <si>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</si>
  <si>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</si>
  <si>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</si>
  <si>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</si>
  <si>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</si>
  <si>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</si>
  <si>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</si>
  <si>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</si>
  <si>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</si>
  <si>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</si>
  <si>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</si>
  <si>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</si>
  <si>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</si>
  <si>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 of Total</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</si>
  <si>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</si>
  <si>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</si>
  <si>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</si>
  <si>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</si>
  <si>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</si>
  <si>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</si>
  <si>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</si>
  <si>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</si>
  <si>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</si>
  <si>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</si>
  <si>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</si>
  <si>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Balance Brought Forward</t>
  </si>
  <si>
    <t>Drawings</t>
  </si>
  <si>
    <t>Top Up</t>
  </si>
  <si>
    <t>Balance Carried Forward</t>
  </si>
  <si>
    <t>TRIGGER EVENTS</t>
  </si>
  <si>
    <t xml:space="preserve">Asset </t>
  </si>
  <si>
    <t>None</t>
  </si>
  <si>
    <t xml:space="preserve">Non Asset </t>
  </si>
  <si>
    <t>An arrears trigger event will occur if:</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</si>
  <si>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</si>
  <si>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</si>
  <si>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</si>
  <si>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</si>
  <si>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</si>
  <si>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</si>
  <si>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</si>
  <si>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</si>
  <si>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</si>
  <si>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</si>
  <si>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</si>
  <si>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</si>
  <si>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</si>
  <si>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</si>
  <si>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</si>
  <si>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</si>
  <si>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</si>
  <si>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</si>
  <si>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</si>
  <si>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</si>
  <si>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&gt;95%</t>
  </si>
  <si>
    <t>Series 2011-2 Notes</t>
  </si>
  <si>
    <t>2011-2</t>
  </si>
  <si>
    <t xml:space="preserve">   Insolvency event occurs in relation to Seller.</t>
  </si>
  <si>
    <t>MORTGAGES TRUSTEE REVENUE WATERFALL</t>
  </si>
  <si>
    <t>FUNDING REVENUE WATERFALL</t>
  </si>
  <si>
    <t>Mortgages Trustee Fees</t>
  </si>
  <si>
    <t>Funding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</si>
  <si>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</si>
  <si>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</si>
  <si>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</si>
  <si>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</si>
  <si>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</si>
  <si>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</si>
  <si>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</si>
  <si>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</si>
  <si>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Funding 1 Corporate Services Fees</t>
  </si>
  <si>
    <t>Account Bank Fees</t>
  </si>
  <si>
    <t>Issuer Cash Manager Fees</t>
  </si>
  <si>
    <t>Issuer Corporate Services Fees</t>
  </si>
  <si>
    <t>Funding 1</t>
  </si>
  <si>
    <t>Payment to Funding 1 Swap Provider</t>
  </si>
  <si>
    <t>Issuer Account Bank Fees</t>
  </si>
  <si>
    <t>Seller</t>
  </si>
  <si>
    <t>Interest on AAA loan tranches</t>
  </si>
  <si>
    <t>Interest on Class A notes</t>
  </si>
  <si>
    <t>Credit to AAA principal deficiency ledger</t>
  </si>
  <si>
    <t>MORTGAGES TRUSTEE PRINCIPAL WATERFALL</t>
  </si>
  <si>
    <t>Interest on Class Z notes</t>
  </si>
  <si>
    <t>Funding</t>
  </si>
  <si>
    <t>Excluded Issuer Swap Payments</t>
  </si>
  <si>
    <t>Credit to NR principal deficiency ledger</t>
  </si>
  <si>
    <t xml:space="preserve">Issuer profit </t>
  </si>
  <si>
    <t>Interest on NR loan tranches</t>
  </si>
  <si>
    <t>ISSUER PRINCIPAL WATERFALL</t>
  </si>
  <si>
    <t>Repayment of Class A Notes</t>
  </si>
  <si>
    <t xml:space="preserve">Profit to Funding 1 </t>
  </si>
  <si>
    <t>Repayment of Class Z Notes</t>
  </si>
  <si>
    <t>Payment of Funding 1 Start-up Loan</t>
  </si>
  <si>
    <t>Deferred Consideraation</t>
  </si>
  <si>
    <t>FUNDING PRINCIPAL WATERFALL</t>
  </si>
  <si>
    <t>Repayment of AAA loan tranches</t>
  </si>
  <si>
    <t>Repayment of NR loan tranches</t>
  </si>
  <si>
    <t>Credit to Cash Accumulation Ledger</t>
  </si>
  <si>
    <t>Currency Notional</t>
  </si>
  <si>
    <t>Receive Reference Rate</t>
  </si>
  <si>
    <t>Received</t>
  </si>
  <si>
    <t>£ Notional</t>
  </si>
  <si>
    <t>Pay reference rate</t>
  </si>
  <si>
    <t xml:space="preserve">Pay margin </t>
  </si>
  <si>
    <t>Pay rate</t>
  </si>
  <si>
    <t>Paid</t>
  </si>
  <si>
    <t>Collateral Postings</t>
  </si>
  <si>
    <t>WATERFALLS</t>
  </si>
  <si>
    <t>Interest on AA loan tranches</t>
  </si>
  <si>
    <t>Credit to AA principal deficiency ledger</t>
  </si>
  <si>
    <t>Interest on A loan tranches</t>
  </si>
  <si>
    <t>Credit to A principal deficiency ledger</t>
  </si>
  <si>
    <t>Interest on BBB loan tranches</t>
  </si>
  <si>
    <t>Credit to BBB principal deficiency ledger</t>
  </si>
  <si>
    <t>Repayment of AA loan tranches</t>
  </si>
  <si>
    <t>Repayment of A loan tranches</t>
  </si>
  <si>
    <t>Repayment of BBB loan tranches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</si>
  <si>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</si>
  <si>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</si>
  <si>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</si>
  <si>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</si>
  <si>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</si>
  <si>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</si>
  <si>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</si>
  <si>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</si>
  <si>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</si>
  <si>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</si>
  <si>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</si>
  <si>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</si>
  <si>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</si>
  <si>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Capitalisation cases (In Month)</t>
  </si>
  <si>
    <t>Capitalisation cases (Cumulative)</t>
  </si>
  <si>
    <t>CPR Analysis</t>
  </si>
  <si>
    <t>Total (including unscheduled repayments and repurchases from the trust)</t>
  </si>
  <si>
    <t>Unscheduled repayments and repurchases from the trust only</t>
  </si>
  <si>
    <t>*Includes properties in possession cases, cases no longer in arrears but excludes any loans repurchased from the portfolio or loans that have been redeemed</t>
  </si>
  <si>
    <t>1 Month CPR</t>
  </si>
  <si>
    <t>3 Month Average CPR</t>
  </si>
  <si>
    <t>12 Month CPR
(Annualised)</t>
  </si>
  <si>
    <t>Note</t>
  </si>
  <si>
    <t>SWAP PAYMENTS</t>
  </si>
  <si>
    <t>BBB- / Baa3 / BBB-</t>
  </si>
  <si>
    <t>Adjustment to Minimum Seller Share</t>
  </si>
  <si>
    <t>Each Start-up Loan Provider</t>
  </si>
  <si>
    <t>A or F1 (or, if Ratings Watch Negative, A+ or F1+) / P-1 / A or A-1 (or A+ if no ST rating)</t>
  </si>
  <si>
    <t>AA (S&amp;P)</t>
  </si>
  <si>
    <t>A or F1 (or, if Ratings Watch Negative, A+ or F1+)  / P-1 / A or A-1 (or A+ if no ST rating)</t>
  </si>
  <si>
    <t xml:space="preserve">BBB- or F3 (or, if Ratings Watch Negative, BBB or F2) / A3 or P-2 (or A3 if no ST rating) / BBB+ </t>
  </si>
  <si>
    <t>Further remedial action required including the possibility of obtaining a guarantee or replacement - see swap agreement for more detail</t>
  </si>
  <si>
    <t>A or F1 (or, if Ratings Watch Negative, A+ or F1+) / A2 or P-1 (or A1 if no ST rating) / A or A-1 (or A+ if no ST rating)</t>
  </si>
  <si>
    <t>Remedial action required including posting collateral with possibility of obtaining guarantor or transfer to eligible transferee - see individual swap agreements for more detail</t>
  </si>
  <si>
    <t>Further remedial action required including the possibility of obtaining a guarantee or replacement – see individual swap agreements for more detail</t>
  </si>
  <si>
    <t>Holmes Funding Limited</t>
  </si>
  <si>
    <t>Holmes Trustees Limited</t>
  </si>
  <si>
    <t>Series 2007-1 Notes</t>
  </si>
  <si>
    <t>2007-1</t>
  </si>
  <si>
    <t>Series 2007-2 Notes</t>
  </si>
  <si>
    <t>2007-2</t>
  </si>
  <si>
    <t>Series 2011-3 Notes</t>
  </si>
  <si>
    <t>2011-3</t>
  </si>
  <si>
    <t>ISSUER REVENUE WATERFALL</t>
  </si>
  <si>
    <t>Interest on Class B notes</t>
  </si>
  <si>
    <t>Interest on Class M notes</t>
  </si>
  <si>
    <t>Interest on Class C notes</t>
  </si>
  <si>
    <t>Repayment of Class B Notes</t>
  </si>
  <si>
    <t>Repayment of Class M Notes</t>
  </si>
  <si>
    <t>Repayment of Class C Notes</t>
  </si>
  <si>
    <t>Series 1 A1</t>
  </si>
  <si>
    <t>Series 1 A2</t>
  </si>
  <si>
    <t>Series 1 A3</t>
  </si>
  <si>
    <t>Series 1 B1</t>
  </si>
  <si>
    <t>Series 1 B2</t>
  </si>
  <si>
    <t>Series 1 C1</t>
  </si>
  <si>
    <t>Series 1 C2</t>
  </si>
  <si>
    <t>Series 1 C3</t>
  </si>
  <si>
    <t>Series 2 A</t>
  </si>
  <si>
    <t>Series 2 B2</t>
  </si>
  <si>
    <t>Series 2 C1</t>
  </si>
  <si>
    <t>Series 2 C2</t>
  </si>
  <si>
    <t>Series 2 C3</t>
  </si>
  <si>
    <t>Series 2 M2</t>
  </si>
  <si>
    <t>Series 2 M3</t>
  </si>
  <si>
    <t>Series 3 A1</t>
  </si>
  <si>
    <t>Series 3 A2</t>
  </si>
  <si>
    <t>Series 3 A3</t>
  </si>
  <si>
    <t>Series 3 B2</t>
  </si>
  <si>
    <t>Series 3 B3</t>
  </si>
  <si>
    <t>Series 3 M2</t>
  </si>
  <si>
    <t>Series 3 M3</t>
  </si>
  <si>
    <t>Series 3 C2</t>
  </si>
  <si>
    <t>Series 3 C3</t>
  </si>
  <si>
    <t>Series 4 A</t>
  </si>
  <si>
    <t>Series 1 B</t>
  </si>
  <si>
    <t>Series 1 C</t>
  </si>
  <si>
    <t>Series 2 A1</t>
  </si>
  <si>
    <t>Series 2 B1</t>
  </si>
  <si>
    <t>Series 2 B3</t>
  </si>
  <si>
    <t>Series 2 M1</t>
  </si>
  <si>
    <t>Combined Credit Enhancement</t>
  </si>
  <si>
    <t>% Required</t>
  </si>
  <si>
    <t>Class A Notes</t>
  </si>
  <si>
    <t>Funding Reserve Fund Requirement</t>
  </si>
  <si>
    <t>Funding Reserve Fund</t>
  </si>
  <si>
    <t>Excess Spread</t>
  </si>
  <si>
    <t>Excess Spread Rolling 12 Month Average</t>
  </si>
  <si>
    <t>*Excess spread is calculated at each quarterly interest payment date</t>
  </si>
  <si>
    <t>Funding Principal Ledger-AAA</t>
  </si>
  <si>
    <t>Funding Principal Ledger-AA</t>
  </si>
  <si>
    <t>Funding Principal Ledger-A</t>
  </si>
  <si>
    <t>Funding Principal Ledger-BBB</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</si>
  <si>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</si>
  <si>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</si>
  <si>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</si>
  <si>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</si>
  <si>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</si>
  <si>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</si>
  <si>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</si>
  <si>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</si>
  <si>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</si>
  <si>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</si>
  <si>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</si>
  <si>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COLLATERAL</t>
  </si>
  <si>
    <t>Counterparty</t>
  </si>
  <si>
    <t>Funding 1 Redemption Reserve Ledger</t>
  </si>
  <si>
    <t xml:space="preserve">   The then current Seller Share is less than the minimum sellers share.</t>
  </si>
  <si>
    <t>Full details of all trigger events can be found within the Holmes Master Issuer plc offering circular</t>
  </si>
  <si>
    <t>US43641NAA28</t>
  </si>
  <si>
    <t>XS0292748943</t>
  </si>
  <si>
    <t>US43641NAB01</t>
  </si>
  <si>
    <t>US43641NAC83</t>
  </si>
  <si>
    <t>XS0292750253</t>
  </si>
  <si>
    <t>XS0292750683</t>
  </si>
  <si>
    <t>US43641NAD66</t>
  </si>
  <si>
    <t>AAA/Aaa/AAA</t>
  </si>
  <si>
    <t>USD</t>
  </si>
  <si>
    <t>GBP</t>
  </si>
  <si>
    <t>EUR</t>
  </si>
  <si>
    <t>1M USD LIBOR</t>
  </si>
  <si>
    <t>3M GBP LIBOR</t>
  </si>
  <si>
    <t>3M USD LIBOR</t>
  </si>
  <si>
    <t>3M EURIBOR</t>
  </si>
  <si>
    <t>-</t>
  </si>
  <si>
    <t>US43641NAE40</t>
  </si>
  <si>
    <t>XS0292751061</t>
  </si>
  <si>
    <t>XS0292751814</t>
  </si>
  <si>
    <t>XS0292752382</t>
  </si>
  <si>
    <t>XS0292752622</t>
  </si>
  <si>
    <t>AA/Aa3/AA</t>
  </si>
  <si>
    <t>XS0292753430</t>
  </si>
  <si>
    <t>XS0292754081</t>
  </si>
  <si>
    <t>XS0292754594</t>
  </si>
  <si>
    <t>XS0292755138</t>
  </si>
  <si>
    <t>A/A2/A</t>
  </si>
  <si>
    <t>US43641NAH70</t>
  </si>
  <si>
    <t>XS0292756458</t>
  </si>
  <si>
    <t>XS0292756615</t>
  </si>
  <si>
    <t>US43641NAJ37</t>
  </si>
  <si>
    <t>XS0292757001</t>
  </si>
  <si>
    <t>XS0292757340</t>
  </si>
  <si>
    <t>XS0292759395</t>
  </si>
  <si>
    <t>XS0292759635</t>
  </si>
  <si>
    <t>BBB/Baa2/BBB</t>
  </si>
  <si>
    <t>US43641NAK00</t>
  </si>
  <si>
    <t>XS0302981013</t>
  </si>
  <si>
    <t>CA43641NAU87</t>
  </si>
  <si>
    <t>US43641NAL8</t>
  </si>
  <si>
    <t>US43641NAM65</t>
  </si>
  <si>
    <t>XS0302983068</t>
  </si>
  <si>
    <t>XS0302983498</t>
  </si>
  <si>
    <t>US43641NAT19</t>
  </si>
  <si>
    <t>CAD</t>
  </si>
  <si>
    <t>1M CDOR</t>
  </si>
  <si>
    <t>US43641NAN49</t>
  </si>
  <si>
    <t>US43641NAQ79</t>
  </si>
  <si>
    <t>XS0305303066</t>
  </si>
  <si>
    <t>XS0305303223</t>
  </si>
  <si>
    <t>US43641NAR52</t>
  </si>
  <si>
    <t>XS0305304205</t>
  </si>
  <si>
    <t>XS0305305863</t>
  </si>
  <si>
    <t>US43641NAP96</t>
  </si>
  <si>
    <t>US43641NAS36</t>
  </si>
  <si>
    <t>XS0305306325</t>
  </si>
  <si>
    <t>XS0305306598</t>
  </si>
  <si>
    <t>3m USD LIBOR</t>
  </si>
  <si>
    <t>XS0557834545</t>
  </si>
  <si>
    <t>XS0557834628</t>
  </si>
  <si>
    <t>XS0557834891</t>
  </si>
  <si>
    <t>XS0557835195</t>
  </si>
  <si>
    <t>XS0557835518</t>
  </si>
  <si>
    <t>n/a</t>
  </si>
  <si>
    <t>GBP FIXED</t>
  </si>
  <si>
    <t>P-Through</t>
  </si>
  <si>
    <t>Sched AM</t>
  </si>
  <si>
    <t>XS0590150362</t>
  </si>
  <si>
    <t>XS0590150529</t>
  </si>
  <si>
    <t>XS0590163696</t>
  </si>
  <si>
    <t>Bullet</t>
  </si>
  <si>
    <t>XS0608362058</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</si>
  <si>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</si>
  <si>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</si>
  <si>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</si>
  <si>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</si>
  <si>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</si>
  <si>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</si>
  <si>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</si>
  <si>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</si>
  <si>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</si>
  <si>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</si>
  <si>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</si>
  <si>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</si>
  <si>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</si>
  <si>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</si>
  <si>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</si>
  <si>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</si>
  <si>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 xml:space="preserve">   Seller's role as servicer terminated &amp; new servicer appointed within 60 days.</t>
  </si>
  <si>
    <t xml:space="preserve">   Amount debited to AAA principal deficiency sub ledger (Funding programme notes outstanding).</t>
  </si>
  <si>
    <t>(i) the outstanding principal balance of the loans in arrears for more than 90 days divided by the
outstanding principal balance of all of the loans in the mortgages trust (expressed as a percentage)
exceeds 2 per cent. Or</t>
  </si>
  <si>
    <t>Distribution Date:</t>
  </si>
  <si>
    <t>&gt; 750,000</t>
  </si>
  <si>
    <t>&gt;= 45</t>
  </si>
  <si>
    <t>London</t>
  </si>
  <si>
    <t>&gt;= 102 to &lt; 108</t>
  </si>
  <si>
    <t>North</t>
  </si>
  <si>
    <t>&gt;= 108 to &lt; 114</t>
  </si>
  <si>
    <t>&gt;= 114 to &lt; 120</t>
  </si>
  <si>
    <t>&gt;= 120 to &lt; 126</t>
  </si>
  <si>
    <t>Sout East (Excluding London)</t>
  </si>
  <si>
    <t>&gt;= 126 to &lt; 132</t>
  </si>
  <si>
    <t>&gt;= 132 to &lt; 138</t>
  </si>
  <si>
    <t>Yorks And Humberside</t>
  </si>
  <si>
    <t>&gt;= 138 to &lt; 144</t>
  </si>
  <si>
    <t>&gt;= 144 to &lt; 150</t>
  </si>
  <si>
    <t>&gt;= 150 to &lt; 156</t>
  </si>
  <si>
    <t>&gt;= 156 to &lt; 162</t>
  </si>
  <si>
    <t>&gt;= 162 to &lt; 168</t>
  </si>
  <si>
    <t>&gt;= 168 to &lt; 174</t>
  </si>
  <si>
    <t>&gt;= 174 to &lt; 180</t>
  </si>
  <si>
    <t>&gt;= 180</t>
  </si>
  <si>
    <t>ANTS</t>
  </si>
  <si>
    <t>Swap Counterparty</t>
  </si>
  <si>
    <t>Weighted Average Indexed LTV (Halifax HPI)</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</si>
  <si>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</si>
  <si>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</si>
  <si>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</si>
  <si>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</si>
  <si>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Seller to submit to the Mortgages Trustee, Funding, the Security Trustee and the Rating Agencies draft letters of notice to the Borrowers of sale and purchase of mortgage loans.</t>
  </si>
  <si>
    <t>Completion of legal assignment of mortgage loans to the Mortgages Trustee.</t>
  </si>
  <si>
    <t>F1 / Baa3 / A-1</t>
  </si>
  <si>
    <t>Adjustment to / more frequent review of formula for calculation of Minimum Seller Share.</t>
  </si>
  <si>
    <t>F1 / P-1 / A-1</t>
  </si>
  <si>
    <t>Seller unable to sell new mortgage loans to the trust and Funding unable to offer to make a contribution to the Seller to increase the Funding Share of the trust property.</t>
  </si>
  <si>
    <t>Mortgages Trustee and Funding Account Bank</t>
  </si>
  <si>
    <t xml:space="preserve">Termination of Account Bank Agreement, unless within 30 London Business Days either: 
(a) accounts and rights and obligations of Account Bank are transferred to a financial institution having the required ratings; or
(b) a guarantee of the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</si>
  <si>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If the Funding Reserve Fund Required Amount exceeds 5% of the Funding Share, Account Bank required to transfer the Excess Amount (being the amount by which the balance of the Funding Reserve Ledger exceeds 5% of the Funding Share) within 60 calendar days to a financial institution with the required ratings. If not remedied, termination of Account Bank Agreement.</t>
  </si>
  <si>
    <t xml:space="preserve">Issuer Account Bank </t>
  </si>
  <si>
    <t xml:space="preserve">Termination of Issuer Bank Account Agreement and closure of account, unless within 30 London Business Days either: 
(a) account and rights and obligations of Issuer Account Bank are transferred to a financial institution having the required ratings; 
(b) a guarantee of the Issuer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</si>
  <si>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Issuer Swap Providers</t>
  </si>
  <si>
    <t>Bank of America N.A.</t>
  </si>
  <si>
    <t>As above</t>
  </si>
  <si>
    <t>HSBC US Inc.</t>
  </si>
  <si>
    <t>Paying Agent and related roles</t>
  </si>
  <si>
    <t>Corporate Services Provider</t>
  </si>
  <si>
    <t>Note Trustee and Security Trustee</t>
  </si>
  <si>
    <t>The table above is a summary only and investors are advised to read the relevant transaction documents to understand precisely the legal terms and conditions associated with these roles.</t>
  </si>
  <si>
    <t>(a)</t>
  </si>
  <si>
    <t>(b)</t>
  </si>
  <si>
    <t>(c)</t>
  </si>
  <si>
    <t>(d)</t>
  </si>
  <si>
    <t>(including any payments to issuer swap providers)</t>
  </si>
  <si>
    <t>(e)</t>
  </si>
  <si>
    <t>(f)</t>
  </si>
  <si>
    <t>(g)</t>
  </si>
  <si>
    <t>(h)</t>
  </si>
  <si>
    <t>(i)</t>
  </si>
  <si>
    <t>(j)</t>
  </si>
  <si>
    <t>(k)</t>
  </si>
  <si>
    <t>(l)</t>
  </si>
  <si>
    <t>(m)</t>
  </si>
  <si>
    <t>Swap termination payments</t>
  </si>
  <si>
    <t>(n)</t>
  </si>
  <si>
    <t>Credit to first reserve fund</t>
  </si>
  <si>
    <t>(o)</t>
  </si>
  <si>
    <t>Additiional credit to first reserve fund</t>
  </si>
  <si>
    <t>(p)</t>
  </si>
  <si>
    <t>Credit to liquidity reserve fund</t>
  </si>
  <si>
    <t>(q)</t>
  </si>
  <si>
    <t>(r )</t>
  </si>
  <si>
    <t>(s)</t>
  </si>
  <si>
    <t>Excluded Swap Payments (with respect to the Issuer) and other fees under the Intercompany Loan Agreement</t>
  </si>
  <si>
    <t>(t)</t>
  </si>
  <si>
    <t>(u)</t>
  </si>
  <si>
    <t>(v)</t>
  </si>
  <si>
    <t>Holmes Master Issuer</t>
  </si>
  <si>
    <t>Reporting Period:</t>
  </si>
  <si>
    <t>All bonds are listed on the London Stock Exchange</t>
  </si>
  <si>
    <t>Total Funding Principal Ledger</t>
  </si>
  <si>
    <t>F1+ / P-1 / A-1</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</si>
  <si>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</si>
  <si>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Establish a liquidity reserve - see page 223 of the prospectus for more detail</t>
  </si>
  <si>
    <t>* To be read in conjunction with rules on pgs 215 - 219 of the base prospectus</t>
  </si>
  <si>
    <t>Redeemed this period</t>
  </si>
  <si>
    <t>These figures have been calculated on a new and improved valuation basis as per the Special Schedule issued along with the February, 2009 report. The latest AVM update was run in Q3 2011</t>
  </si>
  <si>
    <t>For the purpose of the Bank of England Market Notice dated 30 November 2010 "defaults" is defined as properties having been taken into possession.</t>
  </si>
  <si>
    <t>Defaults</t>
  </si>
  <si>
    <t>17/01/12-16/04/12</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</si>
  <si>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</si>
  <si>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</si>
  <si>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</si>
  <si>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</si>
  <si>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</si>
  <si>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</si>
  <si>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</si>
  <si>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</si>
  <si>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</si>
  <si>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</si>
  <si>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</si>
  <si>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</si>
  <si>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</si>
  <si>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</si>
  <si>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</si>
  <si>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</si>
  <si>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</si>
  <si>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Balance as at 29 February 2012</t>
  </si>
  <si>
    <t>2012-1 A1</t>
  </si>
  <si>
    <t>Original Loan to Value at Last Valuation</t>
  </si>
  <si>
    <t>Using original balance and valuation amount</t>
  </si>
  <si>
    <t>(ii) the issuerdoes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</si>
  <si>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W</t>
  </si>
  <si>
    <t>Savings Balance</t>
  </si>
  <si>
    <t>X</t>
  </si>
  <si>
    <t>Y</t>
  </si>
  <si>
    <t>Product of p, q and r</t>
  </si>
  <si>
    <t>MSA Breach</t>
  </si>
  <si>
    <t>AA</t>
  </si>
  <si>
    <t>Reward Loans Cashbacks</t>
  </si>
  <si>
    <t>as set out in base prospectus</t>
  </si>
  <si>
    <t>AA / A1 / A+</t>
  </si>
  <si>
    <t>2011-3 A1</t>
  </si>
  <si>
    <t xml:space="preserve">BBB+ or F2 (or, if Ratings Watch Negative, BBB or F2) / A3 or P-2 (or A3 if no ST rating) / BBB+ </t>
  </si>
  <si>
    <t xml:space="preserve">A or F1 (or, if Ratings Watch Negative, A+ or F1+) / BBB+ or F2 (or A1 if no ST rating) / A or A-1 (A+ if not ST rating),  </t>
  </si>
  <si>
    <t>BBB+ or F2 (Fitch)</t>
  </si>
  <si>
    <t>Additional collateral may be required</t>
  </si>
  <si>
    <t>Remedial action required including posting collateral with possibility of obtaining guarantor or transfer to eligible transferee - see swap agreement for more detail.</t>
  </si>
  <si>
    <t>01-Apr-12 to 30-Apr-12</t>
  </si>
  <si>
    <t>2007-1 4A</t>
  </si>
  <si>
    <t>HSBC USA</t>
  </si>
  <si>
    <t>2007-2 4A</t>
  </si>
  <si>
    <t>Merrill Lynch</t>
  </si>
  <si>
    <t>2010-1 A2</t>
  </si>
  <si>
    <t>2010-1 A3</t>
  </si>
  <si>
    <t>2010-1 A4</t>
  </si>
  <si>
    <t>2010-1 A5</t>
  </si>
  <si>
    <t>GBP Fixed</t>
  </si>
  <si>
    <t>2011-1 A2</t>
  </si>
  <si>
    <t>2011-1 A3</t>
  </si>
  <si>
    <t>2011-1 A4</t>
  </si>
  <si>
    <t>2011-3 A2</t>
  </si>
  <si>
    <t>2011-3 A3</t>
  </si>
  <si>
    <t>2011-3 A5</t>
  </si>
  <si>
    <t>2011-3 A6</t>
  </si>
  <si>
    <t>2012-1 A2</t>
  </si>
  <si>
    <t>DB</t>
  </si>
  <si>
    <t>2012-1 A3</t>
  </si>
  <si>
    <t>ANTS/DB/Natixis</t>
  </si>
  <si>
    <t>2012-1 A5</t>
  </si>
  <si>
    <t>2012-2</t>
  </si>
  <si>
    <t>XS0773322606</t>
  </si>
  <si>
    <t>XS0773322788</t>
  </si>
  <si>
    <t>19/04/12-16/07/12</t>
  </si>
  <si>
    <t>Funding 1 Swap</t>
  </si>
  <si>
    <t>See Funding Swap Confirm*</t>
  </si>
  <si>
    <t>16/04/12-15/05/12</t>
  </si>
  <si>
    <t>16/04/12 - 16/07/12</t>
  </si>
  <si>
    <t>16/04/12 - 15/05/12</t>
  </si>
  <si>
    <t>15/04/12 -15/10/12</t>
  </si>
  <si>
    <t>There were no collateral posted during the Reporting Period 01-Apr-12 to 30-Apr-12</t>
  </si>
  <si>
    <t>As at the report date, the maximum original LTV was 136.88, the minimum original LTV was 1.19 and the weighted average original LTV was 67.34.</t>
  </si>
  <si>
    <t>Following the occurrence of an arrears trigger event (i), on the 27th May 2011 Santander UK fully funded the £50mm increase in the Funding Reserve Fund Required Amount.</t>
  </si>
  <si>
    <t>A+ / Aa3- / A+</t>
  </si>
  <si>
    <t>A+ / Aa3- / A</t>
  </si>
  <si>
    <t>Arrears Analysis of Non Repossessed Mortgage Loans at 30 April 2012</t>
  </si>
  <si>
    <t>Arrears Capitalised at 30 April 2012</t>
  </si>
  <si>
    <t>Losses on Properties in Possession at 30 April 2012</t>
  </si>
  <si>
    <t>Properties in Possession at 30 April 2012</t>
  </si>
  <si>
    <t>Series 2012-2 Notes</t>
  </si>
  <si>
    <t>A / A2 / A</t>
  </si>
  <si>
    <t>F1+ / P-1 / A-1+</t>
  </si>
  <si>
    <t>AA / Aa1 / AA-</t>
  </si>
  <si>
    <t>‘The figure above omits a small portion of the pool, roughly 1.24% of the trust, which is recorded on separate data system for which this information is presently unavailable’</t>
  </si>
  <si>
    <t>W + X + Y + Z + AA=</t>
  </si>
  <si>
    <t>Excess Spread This Month Annualised (Apr 2012)</t>
  </si>
  <si>
    <t>* The arrears trigger has been cured and the £50m will be repaid to Santander UK on the April Interest payment date</t>
  </si>
  <si>
    <t>A+ / A1- / A</t>
  </si>
  <si>
    <t xml:space="preserve">The unusually high excess spread this month is mostly due to the release of the £50mn additional reserve amount following the cure of the arrears trigger. </t>
  </si>
  <si>
    <t>Current value of Mortgage Loans in Pool at 19 April 2012</t>
  </si>
  <si>
    <t>Last months Closing Trust Assets at 08 March 2012</t>
  </si>
  <si>
    <t>Mortgage collections - Interest on 10 April 2012</t>
  </si>
  <si>
    <t>Mortgage collections - Principal (Scheduled) on 10 April 2012</t>
  </si>
  <si>
    <t>Mortgage collections - Principal (Unscheduled) on 10 April 2012</t>
  </si>
  <si>
    <t>Principal Ledger as calculated on 10 April 2012</t>
  </si>
  <si>
    <t>Funding Share as calculated on 19 April 2012</t>
  </si>
  <si>
    <t>Funding Share % as calculated on 19 April 2012</t>
  </si>
  <si>
    <t>Seller Share as calculated on 19 April 2012</t>
  </si>
  <si>
    <t>Seller Share % as calculated on 19 April 2012</t>
  </si>
  <si>
    <t>Minimum Seller Share (Amount) on 19 April 2012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</si>
</sst>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Red]\-&quot;£&quot;#,##0"/>
    <numFmt numFmtId="165" formatCode="_-* #,##0_-;\-* #,##0_-;_-* &quot;-&quot;_-;_-@_-"/>
    <numFmt numFmtId="166" formatCode="_-* #,##0.00_-;\-* #,##0.00_-;_-* &quot;-&quot;??_-;_-@_-"/>
    <numFmt numFmtId="167" formatCode="_(* #,##0_);_(* \(#,##0\);_(* &quot;0&quot;_);_(@_)"/>
    <numFmt numFmtId="168" formatCode="_-* #,##0_-;\-* #,##0_-;_-* &quot;-&quot;??_-;_-@_-"/>
    <numFmt numFmtId="169" formatCode="&quot;£&quot;_(* #,##0_);_(* \(&quot;£&quot;#,##0\);_(* &quot;-&quot;_);_(@_)"/>
    <numFmt numFmtId="170" formatCode="0.00000%"/>
    <numFmt numFmtId="171" formatCode="&quot;£&quot;#,##0"/>
    <numFmt numFmtId="172" formatCode="_(* #,##0_);_(* \(#,##0\);_(* &quot;-&quot;??_);_(@_)"/>
    <numFmt numFmtId="173" formatCode="mmm\-yyyy"/>
    <numFmt numFmtId="174" formatCode="0.0000000%"/>
    <numFmt numFmtId="175" formatCode="0.0000%"/>
    <numFmt numFmtId="176" formatCode="[$-F800]dddd\,\ mmmm\ dd\,\ yyyy"/>
  </numFmts>
  <fonts count="71">
    <font>
      <sz val="9"/>
      <color theme="1"/>
      <name val="arial"/>
      <family val="2"/>
    </font>
    <font>
      <sz val="11"/>
      <color indexed="8"/>
      <name val="Calibri"/>
      <family val="2"/>
    </font>
    <font>
      <sz val="9"/>
      <color indexed="8"/>
      <name val="Arial"/>
      <family val="2"/>
    </font>
    <font>
      <sz val="10"/>
      <name val="Arial"/>
      <family val="2"/>
    </font>
    <font>
      <u val="single"/>
      <sz val="10"/>
      <color indexed="12"/>
      <name val="Arial"/>
      <family val="2"/>
    </font>
    <font>
      <sz val="9"/>
      <name val="Arial"/>
      <family val="2"/>
    </font>
    <font>
      <b/>
      <sz val="9"/>
      <name val="Arial"/>
      <family val="2"/>
    </font>
    <font>
      <u val="single"/>
      <sz val="9"/>
      <color indexed="12"/>
      <name val="Arial"/>
      <family val="2"/>
    </font>
    <font>
      <b/>
      <u val="single"/>
      <sz val="10"/>
      <name val="Arial"/>
      <family val="2"/>
    </font>
    <font>
      <sz val="10"/>
      <color indexed="51"/>
      <name val="Arial"/>
      <family val="2"/>
    </font>
    <font>
      <u val="single"/>
      <sz val="10"/>
      <color indexed="8"/>
      <name val="Arial"/>
      <family val="2"/>
    </font>
    <font>
      <b/>
      <u val="single"/>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indexed="8"/>
      <name val="arial"/>
      <family val="2"/>
    </font>
    <font>
      <b/>
      <sz val="9"/>
      <color indexed="9"/>
      <name val="arial"/>
      <family val="2"/>
    </font>
    <font>
      <b/>
      <sz val="9"/>
      <color indexed="8"/>
      <name val="arial"/>
      <family val="2"/>
    </font>
    <font>
      <sz val="10"/>
      <color indexed="9"/>
      <name val="Arial"/>
      <family val="2"/>
    </font>
    <font>
      <b/>
      <u val="single"/>
      <sz val="10"/>
      <color indexed="9"/>
      <name val="Arial"/>
      <family val="2"/>
    </font>
    <font>
      <b/>
      <sz val="10"/>
      <color indexed="9"/>
      <name val="Arial"/>
      <family val="2"/>
    </font>
    <font>
      <i/>
      <sz val="9"/>
      <color indexed="8"/>
      <name val="arial"/>
      <family val="2"/>
    </font>
    <font>
      <b/>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b/>
      <u val="single"/>
      <sz val="10"/>
      <color theme="0"/>
      <name val="Arial"/>
      <family val="2"/>
    </font>
    <font>
      <sz val="10"/>
      <color theme="1"/>
      <name val="Arial"/>
      <family val="2"/>
    </font>
    <font>
      <b/>
      <sz val="10"/>
      <color theme="0"/>
      <name val="Arial"/>
      <family val="2"/>
    </font>
    <font>
      <b/>
      <sz val="9"/>
      <color theme="0"/>
      <name val="arial"/>
      <family val="2"/>
    </font>
    <font>
      <b/>
      <sz val="9"/>
      <color theme="1"/>
      <name val="arial"/>
      <family val="2"/>
    </font>
    <font>
      <sz val="9"/>
      <color theme="0"/>
      <name val="arial"/>
      <family val="2"/>
    </font>
    <font>
      <i/>
      <sz val="9"/>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10"/>
        <bgColor indexed="64"/>
      </patternFill>
    </fill>
    <fill>
      <patternFill patternType="solid">
        <fgColor indexed="10"/>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right/>
      <top/>
      <bottom style="medium"/>
    </border>
    <border>
      <left style="medium"/>
      <right style="medium"/>
      <top style="medium"/>
      <bottom/>
    </border>
    <border>
      <left style="medium"/>
      <right style="medium"/>
      <top/>
      <bottom/>
    </border>
    <border>
      <left style="medium"/>
      <right style="medium"/>
      <top/>
      <bottom style="medium"/>
    </border>
    <border>
      <left/>
      <right style="medium"/>
      <top style="medium"/>
      <bottom/>
    </border>
    <border>
      <left style="medium"/>
      <right/>
      <top style="medium"/>
      <bottom/>
    </border>
    <border>
      <left/>
      <right style="medium"/>
      <top/>
      <bottom style="medium"/>
    </border>
    <border>
      <left/>
      <right style="medium"/>
      <top style="medium"/>
      <bottom style="medium"/>
    </border>
    <border>
      <left style="medium"/>
      <right/>
      <top/>
      <bottom/>
    </border>
    <border>
      <left/>
      <right style="medium"/>
      <top/>
      <bottom/>
    </border>
    <border>
      <left style="medium"/>
      <right/>
      <top/>
      <bottom style="medium"/>
    </border>
    <border>
      <left style="medium"/>
      <right/>
      <top style="medium"/>
      <bottom style="medium"/>
    </border>
    <border>
      <left/>
      <right/>
      <top style="medium"/>
      <bottom/>
    </border>
    <border>
      <left/>
      <right/>
      <top/>
      <bottom style="double"/>
    </border>
    <border>
      <left style="medium"/>
      <right style="medium"/>
      <top style="medium"/>
      <bottom style="medium"/>
    </border>
    <border>
      <left/>
      <right style="thin"/>
      <top style="thin"/>
      <bottom/>
    </border>
    <border>
      <left/>
      <right style="thin"/>
      <top/>
      <bottom/>
    </border>
    <border>
      <left style="thin"/>
      <right/>
      <top/>
      <bottom style="thin"/>
    </border>
    <border>
      <left/>
      <right/>
      <top/>
      <bottom style="thin"/>
    </border>
    <border>
      <left/>
      <right style="thin"/>
      <top/>
      <bottom style="thin"/>
    </border>
  </borders>
  <cellStyleXfs count="1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166"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6"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66" fontId="0" fillId="0" borderId="0" applyFont="0" applyFill="0" applyBorder="0" applyAlignment="0" applyProtection="0"/>
    <xf numFmtId="174"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4" fillId="0" borderId="0" applyNumberFormat="0" applyFill="0" applyBorder="0" applyAlignment="0" applyProtection="0"/>
    <xf numFmtId="0" fontId="54" fillId="30" borderId="0" applyNumberFormat="0" applyBorder="0" applyAlignment="0" applyProtection="0"/>
    <xf numFmtId="166"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pplyNumberFormat="0" applyFont="0" applyFill="0" applyBorder="0" applyAlignment="0" applyProtection="0"/>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pplyNumberFormat="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702">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Border="1" applyAlignment="1">
      <alignment horizontal="left"/>
    </xf>
    <xf numFmtId="0" fontId="5" fillId="0" borderId="0" xfId="0" applyFont="1" applyBorder="1" applyAlignment="1">
      <alignment horizontal="left"/>
    </xf>
    <xf numFmtId="167" fontId="5" fillId="0" borderId="0" xfId="61" applyNumberFormat="1" applyFont="1" applyBorder="1" applyAlignment="1">
      <alignment/>
    </xf>
    <xf numFmtId="0" fontId="5" fillId="0" borderId="0" xfId="0" applyFont="1" applyFill="1" applyAlignment="1">
      <alignment/>
    </xf>
    <xf numFmtId="0" fontId="5" fillId="0" borderId="0" xfId="0" applyFont="1" applyAlignment="1">
      <alignment/>
    </xf>
    <xf numFmtId="0" fontId="5" fillId="0" borderId="0" xfId="0" applyFont="1" applyFill="1" applyAlignment="1">
      <alignment horizontal="left"/>
    </xf>
    <xf numFmtId="0" fontId="5" fillId="0" borderId="0" xfId="0" applyFont="1" applyAlignment="1">
      <alignment horizontal="left"/>
    </xf>
    <xf numFmtId="167" fontId="5" fillId="0" borderId="0" xfId="61" applyNumberFormat="1" applyFont="1" applyAlignment="1">
      <alignment/>
    </xf>
    <xf numFmtId="0" fontId="5" fillId="0" borderId="0" xfId="0" applyFont="1" applyFill="1" applyBorder="1" applyAlignment="1">
      <alignment wrapText="1"/>
    </xf>
    <xf numFmtId="0" fontId="5" fillId="0" borderId="0" xfId="0" applyFont="1" applyFill="1" applyAlignment="1">
      <alignment vertical="top" wrapText="1"/>
    </xf>
    <xf numFmtId="0" fontId="5" fillId="0" borderId="0" xfId="59" applyFont="1" applyFill="1" applyBorder="1" applyAlignment="1" applyProtection="1">
      <alignment/>
      <protection/>
    </xf>
    <xf numFmtId="0" fontId="7" fillId="0" borderId="0" xfId="59" applyFont="1" applyFill="1" applyBorder="1" applyAlignment="1" applyProtection="1">
      <alignment/>
      <protection/>
    </xf>
    <xf numFmtId="0" fontId="6" fillId="0" borderId="0" xfId="0" applyFont="1" applyFill="1" applyBorder="1" applyAlignment="1">
      <alignment vertical="top"/>
    </xf>
    <xf numFmtId="0" fontId="6" fillId="0" borderId="0" xfId="0" applyFont="1" applyFill="1" applyBorder="1" applyAlignment="1">
      <alignment/>
    </xf>
    <xf numFmtId="0" fontId="3" fillId="0" borderId="0" xfId="0" applyFont="1" applyBorder="1" applyAlignment="1">
      <alignment/>
    </xf>
    <xf numFmtId="0" fontId="8" fillId="0" borderId="0" xfId="0" applyFont="1" applyFill="1" applyBorder="1" applyAlignment="1">
      <alignment wrapText="1"/>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0" fontId="13" fillId="0" borderId="0" xfId="0" applyFont="1" applyFill="1" applyAlignment="1">
      <alignment/>
    </xf>
    <xf numFmtId="0" fontId="3" fillId="0" borderId="0" xfId="0" applyFont="1" applyFill="1" applyAlignment="1">
      <alignment/>
    </xf>
    <xf numFmtId="0" fontId="3" fillId="0" borderId="0" xfId="0" applyFont="1" applyAlignment="1">
      <alignment/>
    </xf>
    <xf numFmtId="0" fontId="14" fillId="0" borderId="10" xfId="68" applyFont="1" applyFill="1" applyBorder="1" applyAlignment="1">
      <alignment horizontal="left"/>
      <protection/>
    </xf>
    <xf numFmtId="0" fontId="14" fillId="0" borderId="11" xfId="68" applyFont="1" applyFill="1" applyBorder="1" applyAlignment="1">
      <alignment horizontal="left"/>
      <protection/>
    </xf>
    <xf numFmtId="15" fontId="14" fillId="0" borderId="0" xfId="0" applyNumberFormat="1" applyFont="1" applyFill="1" applyBorder="1" applyAlignment="1">
      <alignment horizontal="right"/>
    </xf>
    <xf numFmtId="15" fontId="14" fillId="0" borderId="0" xfId="0" applyNumberFormat="1" applyFont="1" applyFill="1" applyBorder="1" applyAlignment="1">
      <alignment/>
    </xf>
    <xf numFmtId="0" fontId="3" fillId="0" borderId="0" xfId="0" applyFont="1" applyFill="1" applyAlignment="1">
      <alignment horizontal="left"/>
    </xf>
    <xf numFmtId="0" fontId="3" fillId="0" borderId="0" xfId="0" applyFont="1" applyAlignment="1">
      <alignment horizontal="left"/>
    </xf>
    <xf numFmtId="0" fontId="14" fillId="0" borderId="12" xfId="68" applyFont="1" applyFill="1" applyBorder="1" applyAlignment="1">
      <alignment horizontal="left"/>
      <protection/>
    </xf>
    <xf numFmtId="0" fontId="14" fillId="0" borderId="0" xfId="68" applyFont="1" applyFill="1" applyBorder="1" applyAlignment="1">
      <alignment horizontal="left"/>
      <protection/>
    </xf>
    <xf numFmtId="0" fontId="3" fillId="0" borderId="0" xfId="0" applyFont="1" applyFill="1" applyBorder="1" applyAlignment="1">
      <alignment wrapText="1"/>
    </xf>
    <xf numFmtId="0" fontId="3" fillId="0" borderId="0" xfId="59" applyFont="1" applyFill="1" applyBorder="1" applyAlignment="1" applyProtection="1">
      <alignment/>
      <protection/>
    </xf>
    <xf numFmtId="0" fontId="4" fillId="0" borderId="0" xfId="59" applyFont="1" applyFill="1" applyBorder="1" applyAlignment="1" applyProtection="1">
      <alignment/>
      <protection/>
    </xf>
    <xf numFmtId="0" fontId="14" fillId="0" borderId="0" xfId="0" applyFont="1" applyFill="1" applyBorder="1" applyAlignment="1">
      <alignment vertical="top"/>
    </xf>
    <xf numFmtId="0" fontId="14" fillId="0" borderId="0" xfId="0" applyFont="1" applyFill="1" applyBorder="1" applyAlignment="1">
      <alignment/>
    </xf>
    <xf numFmtId="0" fontId="6" fillId="0" borderId="13" xfId="0" applyFont="1" applyFill="1" applyBorder="1" applyAlignment="1">
      <alignment/>
    </xf>
    <xf numFmtId="0" fontId="6" fillId="0" borderId="0" xfId="75" applyFont="1" applyFill="1" applyBorder="1" applyAlignment="1">
      <alignment/>
      <protection/>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15" xfId="0" applyFont="1" applyFill="1" applyBorder="1" applyAlignment="1">
      <alignment horizontal="left"/>
    </xf>
    <xf numFmtId="0" fontId="6" fillId="0" borderId="14" xfId="0" applyFont="1" applyFill="1" applyBorder="1" applyAlignment="1">
      <alignment horizontal="left"/>
    </xf>
    <xf numFmtId="0" fontId="6" fillId="0" borderId="0" xfId="0" applyFont="1" applyFill="1" applyBorder="1" applyAlignment="1">
      <alignment horizontal="center"/>
    </xf>
    <xf numFmtId="10" fontId="6" fillId="0" borderId="0" xfId="97" applyNumberFormat="1" applyFont="1" applyFill="1" applyBorder="1" applyAlignment="1" quotePrefix="1">
      <alignment horizontal="right"/>
    </xf>
    <xf numFmtId="0" fontId="6" fillId="0" borderId="16" xfId="0" applyFont="1" applyFill="1" applyBorder="1" applyAlignment="1">
      <alignment horizontal="left"/>
    </xf>
    <xf numFmtId="0" fontId="6" fillId="0" borderId="0" xfId="0" applyFont="1" applyFill="1" applyBorder="1" applyAlignment="1">
      <alignment horizontal="left"/>
    </xf>
    <xf numFmtId="165" fontId="5" fillId="0" borderId="0" xfId="61" applyNumberFormat="1" applyFont="1" applyFill="1" applyBorder="1" applyAlignment="1" quotePrefix="1">
      <alignment horizontal="left"/>
    </xf>
    <xf numFmtId="165" fontId="5" fillId="0" borderId="16" xfId="61" applyNumberFormat="1" applyFont="1" applyFill="1" applyBorder="1" applyAlignment="1" quotePrefix="1">
      <alignment horizontal="left"/>
    </xf>
    <xf numFmtId="0" fontId="6" fillId="0" borderId="17" xfId="0" applyFont="1" applyFill="1" applyBorder="1" applyAlignment="1">
      <alignment horizontal="center"/>
    </xf>
    <xf numFmtId="0" fontId="6" fillId="0" borderId="18" xfId="0" applyFont="1" applyFill="1" applyBorder="1" applyAlignment="1">
      <alignment horizontal="center"/>
    </xf>
    <xf numFmtId="0" fontId="0" fillId="0" borderId="17" xfId="0" applyFont="1" applyBorder="1" applyAlignment="1">
      <alignment/>
    </xf>
    <xf numFmtId="0" fontId="0" fillId="0" borderId="19" xfId="0" applyFont="1" applyBorder="1" applyAlignment="1">
      <alignment/>
    </xf>
    <xf numFmtId="0" fontId="0" fillId="0" borderId="20" xfId="0" applyFont="1" applyBorder="1" applyAlignment="1">
      <alignment/>
    </xf>
    <xf numFmtId="165" fontId="5" fillId="0" borderId="19" xfId="61" applyNumberFormat="1" applyFont="1" applyFill="1" applyBorder="1" applyAlignment="1" quotePrefix="1">
      <alignment horizontal="left"/>
    </xf>
    <xf numFmtId="0" fontId="6" fillId="0" borderId="18" xfId="0" applyFont="1" applyFill="1" applyBorder="1" applyAlignment="1">
      <alignment horizontal="left"/>
    </xf>
    <xf numFmtId="0" fontId="6" fillId="0" borderId="21" xfId="0" applyFont="1" applyFill="1" applyBorder="1" applyAlignment="1">
      <alignment horizontal="left"/>
    </xf>
    <xf numFmtId="0" fontId="0" fillId="0" borderId="22" xfId="0" applyFont="1" applyBorder="1" applyAlignment="1">
      <alignment/>
    </xf>
    <xf numFmtId="0" fontId="6" fillId="0" borderId="23" xfId="0" applyFont="1" applyFill="1" applyBorder="1" applyAlignment="1">
      <alignment horizontal="left"/>
    </xf>
    <xf numFmtId="168" fontId="6" fillId="0" borderId="0" xfId="61" applyNumberFormat="1" applyFont="1" applyFill="1" applyBorder="1" applyAlignment="1">
      <alignment horizontal="left"/>
    </xf>
    <xf numFmtId="167" fontId="5" fillId="0" borderId="0" xfId="61" applyNumberFormat="1" applyFont="1" applyFill="1" applyBorder="1" applyAlignment="1">
      <alignment horizontal="right"/>
    </xf>
    <xf numFmtId="171" fontId="6" fillId="0" borderId="0" xfId="61" applyNumberFormat="1" applyFont="1" applyFill="1" applyBorder="1" applyAlignment="1">
      <alignment/>
    </xf>
    <xf numFmtId="167" fontId="6" fillId="0" borderId="0" xfId="61" applyNumberFormat="1" applyFont="1" applyFill="1" applyBorder="1" applyAlignment="1">
      <alignment horizontal="left"/>
    </xf>
    <xf numFmtId="0" fontId="5" fillId="0" borderId="16" xfId="0" applyFont="1" applyBorder="1" applyAlignment="1">
      <alignment/>
    </xf>
    <xf numFmtId="0" fontId="6" fillId="0" borderId="0" xfId="0" applyFont="1" applyFill="1" applyAlignment="1">
      <alignment vertical="top" wrapText="1"/>
    </xf>
    <xf numFmtId="0" fontId="6" fillId="0" borderId="0" xfId="0" applyFont="1" applyFill="1" applyBorder="1" applyAlignment="1">
      <alignment/>
    </xf>
    <xf numFmtId="0" fontId="6" fillId="0" borderId="24" xfId="0" applyFont="1" applyFill="1" applyBorder="1" applyAlignment="1">
      <alignment/>
    </xf>
    <xf numFmtId="0" fontId="5" fillId="0" borderId="19" xfId="0" applyFont="1" applyBorder="1" applyAlignment="1">
      <alignment wrapText="1"/>
    </xf>
    <xf numFmtId="0" fontId="5" fillId="0" borderId="23" xfId="0" applyFont="1" applyBorder="1" applyAlignment="1">
      <alignment wrapText="1"/>
    </xf>
    <xf numFmtId="10" fontId="6" fillId="0" borderId="15" xfId="97" applyNumberFormat="1" applyFont="1" applyFill="1" applyBorder="1" applyAlignment="1">
      <alignment horizontal="right"/>
    </xf>
    <xf numFmtId="10" fontId="6" fillId="0" borderId="0" xfId="97" applyNumberFormat="1" applyFont="1" applyFill="1" applyBorder="1" applyAlignment="1">
      <alignment horizontal="right"/>
    </xf>
    <xf numFmtId="0" fontId="6" fillId="0" borderId="25" xfId="0" applyFont="1" applyFill="1" applyBorder="1" applyAlignment="1">
      <alignment horizontal="left"/>
    </xf>
    <xf numFmtId="0" fontId="6" fillId="0" borderId="13" xfId="0" applyFont="1" applyFill="1" applyBorder="1" applyAlignment="1">
      <alignment horizontal="left"/>
    </xf>
    <xf numFmtId="0" fontId="0" fillId="0" borderId="20" xfId="0" applyBorder="1" applyAlignment="1">
      <alignment/>
    </xf>
    <xf numFmtId="0" fontId="6" fillId="0" borderId="17" xfId="0" applyFont="1" applyFill="1" applyBorder="1" applyAlignment="1">
      <alignment/>
    </xf>
    <xf numFmtId="0" fontId="5" fillId="0" borderId="13" xfId="0" applyFont="1" applyFill="1" applyBorder="1" applyAlignment="1">
      <alignment/>
    </xf>
    <xf numFmtId="0" fontId="6" fillId="0" borderId="0" xfId="0" applyFont="1" applyFill="1" applyAlignment="1">
      <alignment/>
    </xf>
    <xf numFmtId="173" fontId="6" fillId="0" borderId="15" xfId="0" applyNumberFormat="1" applyFont="1" applyFill="1" applyBorder="1" applyAlignment="1">
      <alignment horizontal="center"/>
    </xf>
    <xf numFmtId="170" fontId="5" fillId="0" borderId="0" xfId="0" applyNumberFormat="1" applyFont="1" applyFill="1" applyBorder="1" applyAlignment="1">
      <alignment/>
    </xf>
    <xf numFmtId="10" fontId="5" fillId="0" borderId="0" xfId="0" applyNumberFormat="1" applyFont="1" applyFill="1" applyBorder="1" applyAlignment="1">
      <alignment/>
    </xf>
    <xf numFmtId="174" fontId="5" fillId="0" borderId="0" xfId="0" applyNumberFormat="1" applyFont="1" applyFill="1" applyBorder="1" applyAlignment="1">
      <alignment/>
    </xf>
    <xf numFmtId="0" fontId="6" fillId="0" borderId="18" xfId="0" applyFont="1" applyFill="1" applyBorder="1" applyAlignment="1">
      <alignment/>
    </xf>
    <xf numFmtId="0" fontId="6" fillId="0" borderId="21" xfId="0" applyFont="1" applyFill="1" applyBorder="1" applyAlignment="1">
      <alignment/>
    </xf>
    <xf numFmtId="10" fontId="6" fillId="0" borderId="14" xfId="97" applyNumberFormat="1" applyFont="1" applyFill="1" applyBorder="1" applyAlignment="1">
      <alignment horizontal="right"/>
    </xf>
    <xf numFmtId="164" fontId="6" fillId="0" borderId="15" xfId="0" applyNumberFormat="1" applyFont="1" applyFill="1" applyBorder="1" applyAlignment="1">
      <alignment horizontal="right"/>
    </xf>
    <xf numFmtId="0" fontId="6" fillId="0" borderId="14" xfId="0" applyFont="1" applyFill="1" applyBorder="1" applyAlignment="1">
      <alignment horizontal="right"/>
    </xf>
    <xf numFmtId="164" fontId="6" fillId="0" borderId="16" xfId="0" applyNumberFormat="1" applyFont="1" applyFill="1" applyBorder="1" applyAlignment="1">
      <alignment horizontal="right"/>
    </xf>
    <xf numFmtId="10" fontId="6" fillId="0" borderId="16" xfId="97" applyNumberFormat="1" applyFont="1" applyFill="1" applyBorder="1" applyAlignment="1">
      <alignment horizontal="right"/>
    </xf>
    <xf numFmtId="164" fontId="6" fillId="0" borderId="0" xfId="0" applyNumberFormat="1" applyFont="1" applyFill="1" applyBorder="1" applyAlignment="1">
      <alignment horizontal="right"/>
    </xf>
    <xf numFmtId="10" fontId="6" fillId="0" borderId="0" xfId="97" applyNumberFormat="1" applyFont="1" applyFill="1" applyBorder="1" applyAlignment="1">
      <alignment/>
    </xf>
    <xf numFmtId="170" fontId="6" fillId="0" borderId="0" xfId="97" applyNumberFormat="1" applyFont="1" applyFill="1" applyBorder="1" applyAlignment="1">
      <alignment horizontal="right"/>
    </xf>
    <xf numFmtId="0" fontId="6" fillId="0" borderId="23" xfId="0" applyFont="1" applyFill="1" applyBorder="1" applyAlignment="1">
      <alignment horizontal="left" wrapText="1"/>
    </xf>
    <xf numFmtId="164" fontId="6" fillId="0" borderId="0" xfId="0" applyNumberFormat="1" applyFont="1" applyFill="1" applyBorder="1" applyAlignment="1">
      <alignment horizontal="right" wrapText="1"/>
    </xf>
    <xf numFmtId="170" fontId="6" fillId="0" borderId="0" xfId="97" applyNumberFormat="1" applyFont="1" applyFill="1" applyBorder="1" applyAlignment="1">
      <alignment horizontal="right" wrapText="1"/>
    </xf>
    <xf numFmtId="0" fontId="5" fillId="0" borderId="0" xfId="0" applyFont="1" applyFill="1" applyAlignment="1">
      <alignment wrapText="1"/>
    </xf>
    <xf numFmtId="0" fontId="5" fillId="0" borderId="21" xfId="0" applyFont="1" applyFill="1" applyBorder="1" applyAlignment="1">
      <alignment/>
    </xf>
    <xf numFmtId="0" fontId="5" fillId="0" borderId="23" xfId="0" applyFont="1" applyFill="1" applyBorder="1" applyAlignment="1">
      <alignment/>
    </xf>
    <xf numFmtId="170" fontId="6" fillId="0" borderId="0" xfId="90" applyNumberFormat="1" applyFont="1" applyFill="1" applyBorder="1" applyAlignment="1">
      <alignment horizontal="right"/>
    </xf>
    <xf numFmtId="168" fontId="5" fillId="0" borderId="0" xfId="61" applyNumberFormat="1" applyFont="1" applyFill="1" applyBorder="1" applyAlignment="1">
      <alignment horizontal="right"/>
    </xf>
    <xf numFmtId="0" fontId="6" fillId="0" borderId="13" xfId="0" applyFont="1" applyFill="1" applyBorder="1" applyAlignment="1">
      <alignment/>
    </xf>
    <xf numFmtId="0" fontId="6" fillId="0" borderId="25" xfId="0" applyFont="1" applyFill="1" applyBorder="1" applyAlignment="1">
      <alignment/>
    </xf>
    <xf numFmtId="0" fontId="6" fillId="0" borderId="19" xfId="0" applyFont="1" applyFill="1" applyBorder="1" applyAlignment="1">
      <alignment/>
    </xf>
    <xf numFmtId="0" fontId="6" fillId="0" borderId="23" xfId="75" applyFont="1" applyFill="1" applyBorder="1" applyAlignment="1">
      <alignment/>
      <protection/>
    </xf>
    <xf numFmtId="0" fontId="63" fillId="0" borderId="0" xfId="0" applyFont="1" applyFill="1" applyBorder="1" applyAlignment="1">
      <alignment/>
    </xf>
    <xf numFmtId="167" fontId="5" fillId="0" borderId="0" xfId="61" applyNumberFormat="1" applyFont="1" applyFill="1" applyBorder="1" applyAlignment="1">
      <alignment/>
    </xf>
    <xf numFmtId="0" fontId="0" fillId="0" borderId="0" xfId="0" applyFont="1" applyFill="1" applyAlignment="1">
      <alignment/>
    </xf>
    <xf numFmtId="0" fontId="64" fillId="0" borderId="0" xfId="0" applyFont="1" applyFill="1" applyAlignment="1">
      <alignment/>
    </xf>
    <xf numFmtId="0" fontId="10" fillId="0" borderId="0" xfId="0" applyFont="1" applyFill="1" applyAlignment="1">
      <alignment/>
    </xf>
    <xf numFmtId="0" fontId="11" fillId="0" borderId="0" xfId="0" applyFont="1" applyFill="1" applyAlignment="1">
      <alignment/>
    </xf>
    <xf numFmtId="0" fontId="65" fillId="0" borderId="0" xfId="0" applyFont="1" applyFill="1" applyAlignment="1">
      <alignment/>
    </xf>
    <xf numFmtId="0" fontId="66" fillId="0" borderId="0" xfId="0" applyFont="1" applyFill="1" applyAlignment="1">
      <alignment/>
    </xf>
    <xf numFmtId="0" fontId="12" fillId="0" borderId="0" xfId="0" applyFont="1" applyFill="1" applyAlignment="1">
      <alignment/>
    </xf>
    <xf numFmtId="0" fontId="67" fillId="33" borderId="18" xfId="0" applyFont="1" applyFill="1" applyBorder="1" applyAlignment="1">
      <alignment horizontal="left"/>
    </xf>
    <xf numFmtId="0" fontId="67" fillId="33" borderId="14" xfId="0" applyFont="1" applyFill="1" applyBorder="1" applyAlignment="1">
      <alignment horizontal="center"/>
    </xf>
    <xf numFmtId="0" fontId="67" fillId="33" borderId="16" xfId="0" applyFont="1" applyFill="1" applyBorder="1" applyAlignment="1">
      <alignment horizontal="center"/>
    </xf>
    <xf numFmtId="164" fontId="67" fillId="33" borderId="14" xfId="0" applyNumberFormat="1" applyFont="1" applyFill="1" applyBorder="1" applyAlignment="1">
      <alignment horizontal="right"/>
    </xf>
    <xf numFmtId="0" fontId="67" fillId="33" borderId="23" xfId="0" applyFont="1" applyFill="1" applyBorder="1" applyAlignment="1">
      <alignment horizontal="left"/>
    </xf>
    <xf numFmtId="164" fontId="67" fillId="33" borderId="16" xfId="0" applyNumberFormat="1" applyFont="1" applyFill="1" applyBorder="1" applyAlignment="1">
      <alignment horizontal="right"/>
    </xf>
    <xf numFmtId="2" fontId="5" fillId="0" borderId="0" xfId="0" applyNumberFormat="1" applyFont="1" applyFill="1" applyBorder="1" applyAlignment="1">
      <alignment/>
    </xf>
    <xf numFmtId="0" fontId="16" fillId="0" borderId="0" xfId="0" applyFont="1" applyAlignment="1">
      <alignment/>
    </xf>
    <xf numFmtId="167" fontId="0" fillId="0" borderId="0" xfId="0" applyNumberFormat="1" applyAlignment="1">
      <alignment/>
    </xf>
    <xf numFmtId="0" fontId="4" fillId="0" borderId="0" xfId="59" applyFill="1" applyBorder="1" applyAlignment="1" applyProtection="1">
      <alignment/>
      <protection/>
    </xf>
    <xf numFmtId="0" fontId="0" fillId="0" borderId="16" xfId="0" applyBorder="1" applyAlignment="1">
      <alignment horizontal="center"/>
    </xf>
    <xf numFmtId="10" fontId="15" fillId="0" borderId="0" xfId="106" applyNumberFormat="1" applyFont="1" applyFill="1" applyBorder="1" applyAlignment="1">
      <alignment/>
    </xf>
    <xf numFmtId="168" fontId="6" fillId="0" borderId="0" xfId="61" applyNumberFormat="1" applyFont="1" applyFill="1" applyBorder="1" applyAlignment="1" quotePrefix="1">
      <alignment horizontal="right"/>
    </xf>
    <xf numFmtId="0" fontId="0" fillId="0" borderId="0" xfId="0" applyFont="1" applyBorder="1" applyAlignment="1">
      <alignment/>
    </xf>
    <xf numFmtId="167" fontId="5" fillId="0" borderId="0" xfId="61" applyNumberFormat="1" applyFont="1" applyFill="1" applyBorder="1" applyAlignment="1" quotePrefix="1">
      <alignment horizontal="left"/>
    </xf>
    <xf numFmtId="0" fontId="0" fillId="0" borderId="0" xfId="0" applyFont="1" applyFill="1" applyBorder="1" applyAlignment="1">
      <alignment/>
    </xf>
    <xf numFmtId="0" fontId="5" fillId="0" borderId="25" xfId="0" applyFont="1" applyFill="1" applyBorder="1" applyAlignment="1">
      <alignment horizontal="left"/>
    </xf>
    <xf numFmtId="172" fontId="6" fillId="0" borderId="25" xfId="61" applyNumberFormat="1" applyFont="1" applyFill="1" applyBorder="1" applyAlignment="1">
      <alignment horizontal="left"/>
    </xf>
    <xf numFmtId="9" fontId="6" fillId="0" borderId="25" xfId="97" applyNumberFormat="1" applyFont="1" applyFill="1" applyBorder="1" applyAlignment="1" quotePrefix="1">
      <alignment horizontal="right"/>
    </xf>
    <xf numFmtId="0" fontId="0" fillId="0" borderId="0" xfId="0" applyBorder="1" applyAlignment="1">
      <alignment/>
    </xf>
    <xf numFmtId="172" fontId="6" fillId="0" borderId="0" xfId="0" applyNumberFormat="1" applyFont="1" applyFill="1" applyBorder="1" applyAlignment="1">
      <alignment horizontal="left"/>
    </xf>
    <xf numFmtId="9" fontId="6" fillId="0" borderId="0" xfId="97" applyNumberFormat="1" applyFont="1" applyFill="1" applyBorder="1" applyAlignment="1">
      <alignment horizontal="right"/>
    </xf>
    <xf numFmtId="0" fontId="6" fillId="0" borderId="18" xfId="80" applyFont="1" applyFill="1" applyBorder="1">
      <alignment/>
      <protection/>
    </xf>
    <xf numFmtId="0" fontId="0" fillId="0" borderId="17" xfId="0" applyFont="1" applyFill="1" applyBorder="1" applyAlignment="1">
      <alignment/>
    </xf>
    <xf numFmtId="0" fontId="6" fillId="0" borderId="21" xfId="80" applyFont="1" applyFill="1" applyBorder="1">
      <alignment/>
      <protection/>
    </xf>
    <xf numFmtId="0" fontId="0" fillId="0" borderId="22" xfId="0" applyFont="1" applyFill="1" applyBorder="1" applyAlignment="1">
      <alignment/>
    </xf>
    <xf numFmtId="0" fontId="6" fillId="0" borderId="23" xfId="80" applyFont="1" applyFill="1" applyBorder="1">
      <alignment/>
      <protection/>
    </xf>
    <xf numFmtId="0" fontId="0" fillId="0" borderId="19" xfId="0" applyFont="1" applyFill="1" applyBorder="1" applyAlignment="1">
      <alignment/>
    </xf>
    <xf numFmtId="10" fontId="6" fillId="0" borderId="0" xfId="97" applyNumberFormat="1" applyFont="1" applyFill="1" applyBorder="1" applyAlignment="1" quotePrefix="1">
      <alignment/>
    </xf>
    <xf numFmtId="167" fontId="6" fillId="0" borderId="0" xfId="61" applyNumberFormat="1" applyFont="1" applyFill="1" applyBorder="1" applyAlignment="1">
      <alignment horizontal="center"/>
    </xf>
    <xf numFmtId="166" fontId="6" fillId="0" borderId="0" xfId="0" applyNumberFormat="1" applyFont="1" applyFill="1" applyBorder="1" applyAlignment="1">
      <alignment horizontal="center"/>
    </xf>
    <xf numFmtId="0" fontId="0" fillId="0" borderId="13" xfId="0" applyFill="1" applyBorder="1" applyAlignment="1">
      <alignment/>
    </xf>
    <xf numFmtId="14" fontId="6" fillId="0" borderId="13" xfId="0" applyNumberFormat="1" applyFont="1" applyFill="1" applyBorder="1" applyAlignment="1">
      <alignment/>
    </xf>
    <xf numFmtId="0" fontId="5" fillId="0" borderId="13" xfId="0" applyFont="1" applyFill="1" applyBorder="1" applyAlignment="1">
      <alignment horizontal="left"/>
    </xf>
    <xf numFmtId="0" fontId="0" fillId="0" borderId="0" xfId="0" applyFill="1" applyBorder="1" applyAlignment="1">
      <alignment/>
    </xf>
    <xf numFmtId="14" fontId="6" fillId="0" borderId="0" xfId="0" applyNumberFormat="1" applyFont="1" applyFill="1" applyBorder="1" applyAlignment="1">
      <alignment/>
    </xf>
    <xf numFmtId="14" fontId="6" fillId="0" borderId="0" xfId="0" applyNumberFormat="1" applyFont="1" applyFill="1" applyBorder="1" applyAlignment="1">
      <alignment horizontal="right"/>
    </xf>
    <xf numFmtId="0" fontId="0" fillId="0" borderId="18" xfId="0" applyFill="1" applyBorder="1" applyAlignment="1">
      <alignment/>
    </xf>
    <xf numFmtId="0" fontId="6" fillId="0" borderId="25" xfId="0" applyFont="1" applyFill="1" applyBorder="1" applyAlignment="1">
      <alignment horizontal="center"/>
    </xf>
    <xf numFmtId="1" fontId="5" fillId="0" borderId="14" xfId="0" applyNumberFormat="1" applyFont="1" applyFill="1" applyBorder="1" applyAlignment="1">
      <alignment horizontal="right"/>
    </xf>
    <xf numFmtId="49" fontId="5" fillId="0" borderId="25" xfId="0" applyNumberFormat="1" applyFont="1" applyFill="1" applyBorder="1" applyAlignment="1">
      <alignment horizontal="right"/>
    </xf>
    <xf numFmtId="0" fontId="5" fillId="0" borderId="14" xfId="0" applyFont="1" applyFill="1" applyBorder="1" applyAlignment="1">
      <alignment horizontal="right"/>
    </xf>
    <xf numFmtId="0" fontId="5" fillId="0" borderId="25" xfId="0" applyFont="1" applyFill="1" applyBorder="1" applyAlignment="1">
      <alignment horizontal="right"/>
    </xf>
    <xf numFmtId="175" fontId="5" fillId="0" borderId="14" xfId="0" applyNumberFormat="1" applyFont="1" applyFill="1" applyBorder="1" applyAlignment="1">
      <alignment horizontal="right"/>
    </xf>
    <xf numFmtId="0" fontId="5" fillId="0" borderId="25" xfId="0" applyFont="1" applyFill="1" applyBorder="1" applyAlignment="1">
      <alignment horizontal="center"/>
    </xf>
    <xf numFmtId="0" fontId="5" fillId="0" borderId="14" xfId="0" applyFont="1" applyFill="1" applyBorder="1" applyAlignment="1">
      <alignment horizontal="center"/>
    </xf>
    <xf numFmtId="0" fontId="5" fillId="0" borderId="14" xfId="0" applyNumberFormat="1" applyFont="1" applyFill="1" applyBorder="1" applyAlignment="1">
      <alignment horizontal="center"/>
    </xf>
    <xf numFmtId="173" fontId="6" fillId="0" borderId="25" xfId="0" applyNumberFormat="1" applyFont="1" applyFill="1" applyBorder="1" applyAlignment="1">
      <alignment horizontal="center"/>
    </xf>
    <xf numFmtId="173" fontId="6" fillId="0" borderId="14" xfId="0" applyNumberFormat="1" applyFont="1" applyFill="1" applyBorder="1" applyAlignment="1">
      <alignment horizontal="center"/>
    </xf>
    <xf numFmtId="176" fontId="6" fillId="0" borderId="17" xfId="0" applyNumberFormat="1" applyFont="1" applyFill="1" applyBorder="1" applyAlignment="1">
      <alignment horizontal="center"/>
    </xf>
    <xf numFmtId="0" fontId="5" fillId="0" borderId="0" xfId="0" applyFont="1" applyFill="1" applyBorder="1" applyAlignment="1">
      <alignment horizontal="right"/>
    </xf>
    <xf numFmtId="14" fontId="5" fillId="0" borderId="0" xfId="0" applyNumberFormat="1" applyFont="1" applyFill="1" applyBorder="1" applyAlignment="1">
      <alignment horizontal="center"/>
    </xf>
    <xf numFmtId="173" fontId="6" fillId="0" borderId="0" xfId="61" applyNumberFormat="1" applyFont="1" applyFill="1" applyBorder="1" applyAlignment="1">
      <alignment horizontal="center"/>
    </xf>
    <xf numFmtId="176" fontId="6" fillId="0" borderId="22" xfId="0" applyNumberFormat="1" applyFont="1" applyFill="1" applyBorder="1" applyAlignment="1">
      <alignment horizontal="center"/>
    </xf>
    <xf numFmtId="1" fontId="5" fillId="0" borderId="0" xfId="0" applyNumberFormat="1" applyFont="1" applyFill="1" applyBorder="1" applyAlignment="1">
      <alignment horizontal="right"/>
    </xf>
    <xf numFmtId="175" fontId="5" fillId="0" borderId="0" xfId="61" applyNumberFormat="1" applyFont="1" applyFill="1" applyBorder="1" applyAlignment="1">
      <alignment horizontal="right"/>
    </xf>
    <xf numFmtId="170" fontId="5" fillId="0" borderId="0" xfId="97" applyNumberFormat="1" applyFont="1" applyFill="1" applyBorder="1" applyAlignment="1">
      <alignment horizontal="right"/>
    </xf>
    <xf numFmtId="170"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173" fontId="6" fillId="0" borderId="0" xfId="0" applyNumberFormat="1" applyFont="1" applyFill="1" applyBorder="1" applyAlignment="1">
      <alignment horizontal="center"/>
    </xf>
    <xf numFmtId="176" fontId="6" fillId="0" borderId="0" xfId="0" applyNumberFormat="1" applyFont="1" applyFill="1" applyBorder="1" applyAlignment="1">
      <alignment horizontal="center"/>
    </xf>
    <xf numFmtId="168" fontId="6" fillId="0" borderId="15" xfId="61" applyNumberFormat="1" applyFont="1" applyFill="1" applyBorder="1" applyAlignment="1">
      <alignment horizontal="right"/>
    </xf>
    <xf numFmtId="0" fontId="6" fillId="0" borderId="15" xfId="0" applyFont="1" applyFill="1" applyBorder="1" applyAlignment="1">
      <alignment horizontal="right"/>
    </xf>
    <xf numFmtId="0" fontId="0" fillId="0" borderId="14" xfId="0" applyBorder="1" applyAlignment="1">
      <alignment horizontal="center"/>
    </xf>
    <xf numFmtId="0" fontId="0" fillId="0" borderId="15" xfId="0" applyBorder="1" applyAlignment="1">
      <alignment horizontal="center"/>
    </xf>
    <xf numFmtId="0" fontId="6" fillId="0" borderId="0" xfId="77" applyFont="1" applyFill="1" applyBorder="1" applyAlignment="1">
      <alignment wrapText="1"/>
      <protection/>
    </xf>
    <xf numFmtId="0" fontId="67" fillId="33" borderId="0" xfId="0" applyFont="1" applyFill="1" applyBorder="1" applyAlignment="1">
      <alignment/>
    </xf>
    <xf numFmtId="0" fontId="2" fillId="0" borderId="0" xfId="0" applyFont="1" applyAlignment="1">
      <alignment/>
    </xf>
    <xf numFmtId="4" fontId="2" fillId="34" borderId="0" xfId="0" applyNumberFormat="1" applyFont="1" applyFill="1" applyAlignment="1">
      <alignment/>
    </xf>
    <xf numFmtId="0" fontId="2" fillId="0" borderId="26" xfId="0" applyFont="1" applyBorder="1" applyAlignment="1">
      <alignment/>
    </xf>
    <xf numFmtId="4" fontId="2" fillId="0" borderId="26" xfId="0" applyNumberFormat="1" applyFont="1" applyBorder="1" applyAlignment="1">
      <alignment/>
    </xf>
    <xf numFmtId="0" fontId="2" fillId="0" borderId="0" xfId="0" applyFont="1" applyBorder="1" applyAlignment="1">
      <alignment/>
    </xf>
    <xf numFmtId="4" fontId="2" fillId="0" borderId="0" xfId="0" applyNumberFormat="1" applyFont="1" applyAlignment="1">
      <alignment/>
    </xf>
    <xf numFmtId="0" fontId="2" fillId="0" borderId="0" xfId="0" applyFont="1" applyAlignment="1">
      <alignment wrapText="1"/>
    </xf>
    <xf numFmtId="4" fontId="16" fillId="0" borderId="0" xfId="0" applyNumberFormat="1" applyFont="1" applyAlignment="1">
      <alignment/>
    </xf>
    <xf numFmtId="0" fontId="0"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6" fillId="0" borderId="0" xfId="69" applyFont="1" applyFill="1" applyBorder="1">
      <alignment/>
      <protection/>
    </xf>
    <xf numFmtId="0" fontId="5" fillId="0" borderId="0" xfId="69" applyFont="1">
      <alignment/>
      <protection/>
    </xf>
    <xf numFmtId="0" fontId="5" fillId="0" borderId="0" xfId="69" applyFont="1" applyAlignment="1">
      <alignment horizontal="center"/>
      <protection/>
    </xf>
    <xf numFmtId="0" fontId="5" fillId="0" borderId="0" xfId="69" applyFont="1" applyFill="1" applyBorder="1" applyAlignment="1">
      <alignment horizontal="center"/>
      <protection/>
    </xf>
    <xf numFmtId="0" fontId="5" fillId="0" borderId="0" xfId="69" applyFont="1" applyFill="1" applyBorder="1">
      <alignment/>
      <protection/>
    </xf>
    <xf numFmtId="0" fontId="5" fillId="0" borderId="0" xfId="69" applyFont="1" applyBorder="1">
      <alignment/>
      <protection/>
    </xf>
    <xf numFmtId="0" fontId="5" fillId="0" borderId="0" xfId="69" applyFont="1" applyBorder="1" applyAlignment="1">
      <alignment horizontal="center"/>
      <protection/>
    </xf>
    <xf numFmtId="0" fontId="67" fillId="33" borderId="18" xfId="69" applyFont="1" applyFill="1" applyBorder="1" applyAlignment="1">
      <alignment horizontal="center"/>
      <protection/>
    </xf>
    <xf numFmtId="0" fontId="67" fillId="33" borderId="18" xfId="69" applyFont="1" applyFill="1" applyBorder="1" applyAlignment="1">
      <alignment horizontal="center" vertical="center" wrapText="1"/>
      <protection/>
    </xf>
    <xf numFmtId="0" fontId="67" fillId="33" borderId="14" xfId="69" applyFont="1" applyFill="1" applyBorder="1" applyAlignment="1">
      <alignment horizontal="center" vertical="center" wrapText="1"/>
      <protection/>
    </xf>
    <xf numFmtId="165" fontId="5" fillId="0" borderId="17" xfId="61" applyNumberFormat="1" applyFont="1" applyFill="1" applyBorder="1" applyAlignment="1" quotePrefix="1">
      <alignment horizontal="left"/>
    </xf>
    <xf numFmtId="165" fontId="5" fillId="0" borderId="14" xfId="61" applyNumberFormat="1" applyFont="1" applyFill="1" applyBorder="1" applyAlignment="1" quotePrefix="1">
      <alignment horizontal="left"/>
    </xf>
    <xf numFmtId="167" fontId="5" fillId="0" borderId="19" xfId="61" applyNumberFormat="1" applyFont="1" applyFill="1" applyBorder="1" applyAlignment="1" quotePrefix="1">
      <alignment horizontal="left"/>
    </xf>
    <xf numFmtId="167" fontId="5" fillId="0" borderId="16" xfId="61" applyNumberFormat="1" applyFont="1" applyFill="1" applyBorder="1" applyAlignment="1" quotePrefix="1">
      <alignment horizontal="left"/>
    </xf>
    <xf numFmtId="173" fontId="6" fillId="0" borderId="15" xfId="0" applyNumberFormat="1" applyFont="1" applyFill="1" applyBorder="1" applyAlignment="1">
      <alignment horizontal="right"/>
    </xf>
    <xf numFmtId="173" fontId="6" fillId="0" borderId="16" xfId="0" applyNumberFormat="1" applyFont="1" applyFill="1" applyBorder="1" applyAlignment="1">
      <alignment horizontal="right"/>
    </xf>
    <xf numFmtId="0" fontId="6" fillId="0" borderId="0" xfId="0" applyFont="1" applyFill="1" applyBorder="1" applyAlignment="1">
      <alignment horizontal="right"/>
    </xf>
    <xf numFmtId="10" fontId="6" fillId="0" borderId="15" xfId="61" applyNumberFormat="1" applyFont="1" applyFill="1" applyBorder="1" applyAlignment="1">
      <alignment horizontal="right"/>
    </xf>
    <xf numFmtId="170" fontId="6" fillId="0" borderId="15" xfId="0" applyNumberFormat="1" applyFont="1" applyFill="1" applyBorder="1" applyAlignment="1">
      <alignment horizontal="center"/>
    </xf>
    <xf numFmtId="14" fontId="6" fillId="0" borderId="0" xfId="0" applyNumberFormat="1" applyFont="1" applyFill="1" applyBorder="1" applyAlignment="1">
      <alignment horizontal="center"/>
    </xf>
    <xf numFmtId="168" fontId="6" fillId="0" borderId="15" xfId="61" applyNumberFormat="1" applyFont="1" applyFill="1" applyBorder="1" applyAlignment="1">
      <alignment horizontal="center"/>
    </xf>
    <xf numFmtId="0" fontId="6" fillId="0" borderId="21" xfId="0" applyFont="1" applyFill="1" applyBorder="1" applyAlignment="1">
      <alignment horizontal="center"/>
    </xf>
    <xf numFmtId="10" fontId="6" fillId="0" borderId="21" xfId="97" applyNumberFormat="1" applyFont="1" applyFill="1" applyBorder="1" applyAlignment="1">
      <alignment horizontal="right"/>
    </xf>
    <xf numFmtId="10" fontId="6" fillId="0" borderId="0" xfId="100" applyNumberFormat="1" applyFont="1" applyFill="1" applyBorder="1" applyAlignment="1">
      <alignment horizontal="right"/>
    </xf>
    <xf numFmtId="10" fontId="6" fillId="0" borderId="0" xfId="102" applyNumberFormat="1" applyFont="1" applyFill="1" applyBorder="1" applyAlignment="1">
      <alignment horizontal="right"/>
    </xf>
    <xf numFmtId="0" fontId="0" fillId="0" borderId="13" xfId="0" applyBorder="1" applyAlignment="1">
      <alignment/>
    </xf>
    <xf numFmtId="4" fontId="67" fillId="33" borderId="27" xfId="70" applyNumberFormat="1" applyFont="1" applyFill="1" applyBorder="1" applyAlignment="1">
      <alignment horizontal="center"/>
      <protection/>
    </xf>
    <xf numFmtId="0" fontId="0" fillId="0" borderId="14" xfId="0"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68" fillId="35" borderId="15" xfId="0" applyFont="1" applyFill="1" applyBorder="1" applyAlignment="1">
      <alignment horizontal="center"/>
    </xf>
    <xf numFmtId="0" fontId="0" fillId="35" borderId="15" xfId="0" applyFill="1" applyBorder="1" applyAlignment="1">
      <alignment horizontal="center"/>
    </xf>
    <xf numFmtId="0" fontId="0" fillId="35" borderId="15" xfId="0" applyFill="1" applyBorder="1" applyAlignment="1">
      <alignment horizontal="center" vertical="center" wrapText="1"/>
    </xf>
    <xf numFmtId="0" fontId="0" fillId="35" borderId="15" xfId="0" applyFill="1" applyBorder="1" applyAlignment="1">
      <alignment horizontal="left" vertical="center" wrapText="1"/>
    </xf>
    <xf numFmtId="0" fontId="68" fillId="0" borderId="15" xfId="0" applyFont="1" applyBorder="1" applyAlignment="1">
      <alignment horizontal="center"/>
    </xf>
    <xf numFmtId="0" fontId="0" fillId="0" borderId="15" xfId="0" applyBorder="1" applyAlignment="1">
      <alignment horizontal="left" vertical="center" wrapText="1"/>
    </xf>
    <xf numFmtId="0" fontId="0" fillId="0" borderId="15" xfId="0" applyBorder="1" applyAlignment="1">
      <alignment horizontal="center" vertical="center"/>
    </xf>
    <xf numFmtId="0" fontId="68" fillId="35" borderId="16" xfId="0" applyFont="1" applyFill="1" applyBorder="1" applyAlignment="1">
      <alignment horizontal="center" vertical="center" wrapText="1"/>
    </xf>
    <xf numFmtId="0" fontId="0" fillId="35" borderId="16" xfId="0" applyFill="1" applyBorder="1" applyAlignment="1">
      <alignment horizontal="center" vertical="center" wrapText="1"/>
    </xf>
    <xf numFmtId="2" fontId="0" fillId="0" borderId="0" xfId="0" applyNumberFormat="1" applyAlignment="1">
      <alignment/>
    </xf>
    <xf numFmtId="0" fontId="67" fillId="33" borderId="18" xfId="0" applyFont="1" applyFill="1" applyBorder="1" applyAlignment="1">
      <alignment horizontal="center"/>
    </xf>
    <xf numFmtId="0" fontId="67" fillId="33" borderId="23" xfId="0" applyFont="1" applyFill="1" applyBorder="1" applyAlignment="1">
      <alignment horizontal="center"/>
    </xf>
    <xf numFmtId="2" fontId="5" fillId="0" borderId="13" xfId="0" applyNumberFormat="1" applyFont="1" applyFill="1" applyBorder="1" applyAlignment="1">
      <alignment/>
    </xf>
    <xf numFmtId="2" fontId="2" fillId="0" borderId="0" xfId="0" applyNumberFormat="1" applyFont="1" applyAlignment="1">
      <alignment/>
    </xf>
    <xf numFmtId="2" fontId="2" fillId="34" borderId="0" xfId="0" applyNumberFormat="1" applyFont="1" applyFill="1" applyAlignment="1">
      <alignment/>
    </xf>
    <xf numFmtId="4" fontId="5" fillId="0" borderId="13" xfId="0" applyNumberFormat="1" applyFont="1" applyFill="1" applyBorder="1" applyAlignment="1">
      <alignment/>
    </xf>
    <xf numFmtId="4" fontId="5" fillId="0" borderId="0" xfId="0" applyNumberFormat="1" applyFont="1" applyFill="1" applyBorder="1" applyAlignment="1">
      <alignment/>
    </xf>
    <xf numFmtId="4" fontId="69" fillId="33" borderId="0" xfId="0" applyNumberFormat="1" applyFont="1" applyFill="1" applyAlignment="1">
      <alignment/>
    </xf>
    <xf numFmtId="4" fontId="0" fillId="0" borderId="0" xfId="0" applyNumberFormat="1" applyAlignment="1">
      <alignment/>
    </xf>
    <xf numFmtId="2" fontId="67" fillId="33" borderId="0" xfId="0" applyNumberFormat="1" applyFont="1" applyFill="1" applyBorder="1" applyAlignment="1">
      <alignment/>
    </xf>
    <xf numFmtId="0" fontId="5" fillId="0" borderId="14" xfId="0" applyFont="1" applyFill="1" applyBorder="1" applyAlignment="1">
      <alignment/>
    </xf>
    <xf numFmtId="176" fontId="6" fillId="0" borderId="14" xfId="0" applyNumberFormat="1" applyFont="1" applyFill="1" applyBorder="1" applyAlignment="1">
      <alignment horizontal="center"/>
    </xf>
    <xf numFmtId="176" fontId="6" fillId="0" borderId="15" xfId="0" applyNumberFormat="1" applyFont="1" applyFill="1" applyBorder="1" applyAlignment="1">
      <alignment horizontal="center"/>
    </xf>
    <xf numFmtId="0" fontId="0" fillId="0" borderId="14" xfId="0" applyFill="1" applyBorder="1" applyAlignment="1">
      <alignment/>
    </xf>
    <xf numFmtId="0" fontId="67" fillId="33" borderId="14" xfId="0" applyFont="1" applyFill="1" applyBorder="1" applyAlignment="1" quotePrefix="1">
      <alignment horizontal="center"/>
    </xf>
    <xf numFmtId="0" fontId="67" fillId="33" borderId="16" xfId="0" applyFont="1" applyFill="1" applyBorder="1" applyAlignment="1" quotePrefix="1">
      <alignment horizontal="center"/>
    </xf>
    <xf numFmtId="166" fontId="6" fillId="0" borderId="14" xfId="0" applyNumberFormat="1" applyFont="1" applyFill="1" applyBorder="1" applyAlignment="1">
      <alignment horizontal="right"/>
    </xf>
    <xf numFmtId="10" fontId="6" fillId="0" borderId="21" xfId="97" applyNumberFormat="1" applyFont="1" applyFill="1" applyBorder="1" applyAlignment="1">
      <alignment/>
    </xf>
    <xf numFmtId="10" fontId="5" fillId="0" borderId="15" xfId="97" applyNumberFormat="1" applyFont="1" applyFill="1" applyBorder="1" applyAlignment="1">
      <alignment/>
    </xf>
    <xf numFmtId="10" fontId="6" fillId="0" borderId="18" xfId="97" applyNumberFormat="1" applyFont="1" applyFill="1" applyBorder="1" applyAlignment="1">
      <alignment/>
    </xf>
    <xf numFmtId="10" fontId="5" fillId="0" borderId="14" xfId="97" applyNumberFormat="1" applyFont="1" applyFill="1" applyBorder="1" applyAlignment="1">
      <alignment/>
    </xf>
    <xf numFmtId="10" fontId="6" fillId="0" borderId="23" xfId="97" applyNumberFormat="1" applyFont="1" applyFill="1" applyBorder="1" applyAlignment="1">
      <alignment/>
    </xf>
    <xf numFmtId="10" fontId="67" fillId="33" borderId="14" xfId="97" applyNumberFormat="1" applyFont="1" applyFill="1" applyBorder="1" applyAlignment="1">
      <alignment horizontal="right"/>
    </xf>
    <xf numFmtId="10" fontId="67" fillId="33" borderId="16" xfId="97" applyNumberFormat="1" applyFont="1" applyFill="1" applyBorder="1" applyAlignment="1">
      <alignment horizontal="right"/>
    </xf>
    <xf numFmtId="0" fontId="6" fillId="0" borderId="21" xfId="0" applyFont="1" applyFill="1" applyBorder="1" applyAlignment="1">
      <alignment horizontal="left" wrapText="1"/>
    </xf>
    <xf numFmtId="0" fontId="6" fillId="0" borderId="23" xfId="0" applyFont="1" applyFill="1" applyBorder="1" applyAlignment="1">
      <alignment/>
    </xf>
    <xf numFmtId="0" fontId="67" fillId="33" borderId="27" xfId="70" applyFont="1" applyFill="1" applyBorder="1" applyAlignment="1">
      <alignment horizontal="left"/>
      <protection/>
    </xf>
    <xf numFmtId="0" fontId="17" fillId="0" borderId="24" xfId="70" applyFont="1" applyFill="1" applyBorder="1" applyAlignment="1">
      <alignment horizontal="left"/>
      <protection/>
    </xf>
    <xf numFmtId="14" fontId="6" fillId="0" borderId="0" xfId="0" applyNumberFormat="1" applyFont="1" applyFill="1" applyBorder="1" applyAlignment="1">
      <alignment horizontal="left"/>
    </xf>
    <xf numFmtId="14" fontId="6" fillId="0" borderId="13" xfId="0" applyNumberFormat="1" applyFont="1" applyFill="1" applyBorder="1" applyAlignment="1">
      <alignment horizontal="center"/>
    </xf>
    <xf numFmtId="0" fontId="5" fillId="0" borderId="0" xfId="0" applyFont="1" applyFill="1" applyBorder="1" applyAlignment="1">
      <alignment horizontal="center"/>
    </xf>
    <xf numFmtId="3" fontId="5" fillId="0" borderId="13" xfId="0" applyNumberFormat="1" applyFont="1" applyFill="1" applyBorder="1" applyAlignment="1">
      <alignment/>
    </xf>
    <xf numFmtId="3" fontId="5" fillId="0" borderId="0" xfId="0" applyNumberFormat="1" applyFont="1" applyFill="1" applyBorder="1" applyAlignment="1">
      <alignment/>
    </xf>
    <xf numFmtId="3" fontId="5" fillId="0" borderId="14" xfId="0" applyNumberFormat="1" applyFont="1" applyFill="1" applyBorder="1" applyAlignment="1">
      <alignment horizontal="right"/>
    </xf>
    <xf numFmtId="3" fontId="6" fillId="0" borderId="15" xfId="61" applyNumberFormat="1" applyFont="1" applyFill="1" applyBorder="1" applyAlignment="1">
      <alignment horizontal="right"/>
    </xf>
    <xf numFmtId="3" fontId="0" fillId="0" borderId="0" xfId="0" applyNumberFormat="1" applyAlignment="1">
      <alignment/>
    </xf>
    <xf numFmtId="0" fontId="5" fillId="0" borderId="13" xfId="0" applyFont="1" applyFill="1" applyBorder="1" applyAlignment="1">
      <alignment horizontal="right"/>
    </xf>
    <xf numFmtId="0" fontId="0" fillId="0" borderId="25" xfId="0" applyBorder="1" applyAlignment="1">
      <alignment horizontal="right"/>
    </xf>
    <xf numFmtId="0" fontId="0" fillId="0" borderId="0" xfId="0" applyBorder="1" applyAlignment="1">
      <alignment horizontal="right"/>
    </xf>
    <xf numFmtId="0" fontId="0" fillId="0" borderId="0" xfId="0" applyAlignment="1">
      <alignment horizontal="right"/>
    </xf>
    <xf numFmtId="0" fontId="5" fillId="0" borderId="13" xfId="0" applyFont="1" applyFill="1" applyBorder="1" applyAlignment="1">
      <alignment horizontal="center"/>
    </xf>
    <xf numFmtId="173" fontId="6" fillId="0" borderId="14" xfId="0" applyNumberFormat="1" applyFont="1" applyFill="1" applyBorder="1" applyAlignment="1">
      <alignment horizontal="right"/>
    </xf>
    <xf numFmtId="173" fontId="6" fillId="0" borderId="15" xfId="61" applyNumberFormat="1" applyFont="1" applyFill="1" applyBorder="1" applyAlignment="1">
      <alignment horizontal="right"/>
    </xf>
    <xf numFmtId="0" fontId="0" fillId="0" borderId="0" xfId="0" applyFill="1" applyBorder="1" applyAlignment="1">
      <alignment horizontal="center"/>
    </xf>
    <xf numFmtId="0" fontId="0" fillId="0" borderId="13" xfId="0" applyFill="1" applyBorder="1" applyAlignment="1">
      <alignment horizontal="center"/>
    </xf>
    <xf numFmtId="10" fontId="6" fillId="0" borderId="15" xfId="0" applyNumberFormat="1" applyFont="1" applyFill="1" applyBorder="1" applyAlignment="1">
      <alignment horizontal="right"/>
    </xf>
    <xf numFmtId="3" fontId="6" fillId="0" borderId="15" xfId="0" applyNumberFormat="1" applyFont="1" applyFill="1" applyBorder="1" applyAlignment="1">
      <alignment/>
    </xf>
    <xf numFmtId="3" fontId="6" fillId="0" borderId="15" xfId="0" applyNumberFormat="1" applyFont="1" applyFill="1" applyBorder="1" applyAlignment="1">
      <alignment horizontal="center"/>
    </xf>
    <xf numFmtId="3" fontId="5" fillId="0" borderId="13" xfId="0" applyNumberFormat="1" applyFont="1" applyFill="1" applyBorder="1" applyAlignment="1">
      <alignment horizontal="right"/>
    </xf>
    <xf numFmtId="3" fontId="5" fillId="0" borderId="0" xfId="0" applyNumberFormat="1" applyFont="1" applyFill="1" applyBorder="1" applyAlignment="1">
      <alignment horizontal="right"/>
    </xf>
    <xf numFmtId="3" fontId="6" fillId="0" borderId="15" xfId="0" applyNumberFormat="1" applyFont="1" applyFill="1" applyBorder="1" applyAlignment="1">
      <alignment horizontal="right"/>
    </xf>
    <xf numFmtId="3" fontId="0" fillId="0" borderId="0" xfId="0" applyNumberFormat="1" applyAlignment="1">
      <alignment horizontal="right"/>
    </xf>
    <xf numFmtId="3" fontId="0" fillId="0" borderId="25" xfId="0" applyNumberFormat="1" applyBorder="1" applyAlignment="1">
      <alignment horizontal="right"/>
    </xf>
    <xf numFmtId="3" fontId="0" fillId="0" borderId="0" xfId="0" applyNumberFormat="1" applyBorder="1" applyAlignment="1">
      <alignment horizontal="right"/>
    </xf>
    <xf numFmtId="10" fontId="5" fillId="0" borderId="13" xfId="0" applyNumberFormat="1" applyFont="1" applyFill="1" applyBorder="1" applyAlignment="1">
      <alignment/>
    </xf>
    <xf numFmtId="10" fontId="5" fillId="0" borderId="14" xfId="0" applyNumberFormat="1" applyFont="1" applyFill="1" applyBorder="1" applyAlignment="1">
      <alignment horizontal="right"/>
    </xf>
    <xf numFmtId="10" fontId="0" fillId="0" borderId="0" xfId="0" applyNumberFormat="1" applyAlignment="1">
      <alignment/>
    </xf>
    <xf numFmtId="173" fontId="5" fillId="0" borderId="13" xfId="0" applyNumberFormat="1" applyFont="1" applyFill="1" applyBorder="1" applyAlignment="1">
      <alignment/>
    </xf>
    <xf numFmtId="173" fontId="5" fillId="0" borderId="0" xfId="0" applyNumberFormat="1" applyFont="1" applyFill="1" applyBorder="1" applyAlignment="1">
      <alignment/>
    </xf>
    <xf numFmtId="173" fontId="0" fillId="0" borderId="0" xfId="0" applyNumberFormat="1" applyAlignment="1">
      <alignment/>
    </xf>
    <xf numFmtId="0" fontId="6" fillId="0" borderId="16" xfId="0" applyFont="1" applyFill="1" applyBorder="1" applyAlignment="1">
      <alignment horizontal="center"/>
    </xf>
    <xf numFmtId="173" fontId="6" fillId="0" borderId="16" xfId="0" applyNumberFormat="1" applyFont="1" applyFill="1" applyBorder="1" applyAlignment="1">
      <alignment horizontal="center"/>
    </xf>
    <xf numFmtId="3" fontId="6" fillId="0" borderId="0" xfId="0" applyNumberFormat="1" applyFont="1" applyFill="1" applyBorder="1" applyAlignment="1">
      <alignment horizontal="center"/>
    </xf>
    <xf numFmtId="2" fontId="5" fillId="0" borderId="13" xfId="0" applyNumberFormat="1" applyFont="1" applyFill="1" applyBorder="1" applyAlignment="1">
      <alignment horizontal="center"/>
    </xf>
    <xf numFmtId="2" fontId="6"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6" fillId="0" borderId="25" xfId="0" applyNumberFormat="1" applyFont="1" applyFill="1" applyBorder="1" applyAlignment="1">
      <alignment horizontal="center"/>
    </xf>
    <xf numFmtId="2" fontId="0" fillId="0" borderId="0" xfId="0" applyNumberFormat="1" applyAlignment="1">
      <alignment horizontal="center"/>
    </xf>
    <xf numFmtId="0" fontId="5" fillId="0" borderId="21" xfId="0" applyFont="1" applyFill="1" applyBorder="1" applyAlignment="1">
      <alignment wrapText="1"/>
    </xf>
    <xf numFmtId="0" fontId="5" fillId="0" borderId="21" xfId="0" applyFont="1" applyFill="1" applyBorder="1" applyAlignment="1">
      <alignment vertical="top" wrapText="1"/>
    </xf>
    <xf numFmtId="15" fontId="14" fillId="0" borderId="28" xfId="68" applyNumberFormat="1" applyFont="1" applyFill="1" applyBorder="1" applyAlignment="1">
      <alignment horizontal="right"/>
      <protection/>
    </xf>
    <xf numFmtId="15" fontId="14" fillId="0" borderId="29" xfId="68" applyNumberFormat="1" applyFont="1" applyFill="1" applyBorder="1" applyAlignment="1">
      <alignment horizontal="right"/>
      <protection/>
    </xf>
    <xf numFmtId="0" fontId="19" fillId="36" borderId="18" xfId="0" applyFont="1" applyFill="1" applyBorder="1" applyAlignment="1">
      <alignment horizontal="left"/>
    </xf>
    <xf numFmtId="0" fontId="19" fillId="36" borderId="25" xfId="0" applyFont="1" applyFill="1" applyBorder="1" applyAlignment="1">
      <alignment horizontal="left"/>
    </xf>
    <xf numFmtId="0" fontId="18" fillId="36" borderId="25" xfId="0" applyFont="1" applyFill="1" applyBorder="1" applyAlignment="1">
      <alignment/>
    </xf>
    <xf numFmtId="0" fontId="18" fillId="36" borderId="17" xfId="0" applyFont="1" applyFill="1" applyBorder="1" applyAlignment="1">
      <alignment/>
    </xf>
    <xf numFmtId="0" fontId="19" fillId="36" borderId="18" xfId="0" applyFont="1" applyFill="1" applyBorder="1" applyAlignment="1">
      <alignment wrapText="1"/>
    </xf>
    <xf numFmtId="0" fontId="19" fillId="36" borderId="25" xfId="0" applyFont="1" applyFill="1" applyBorder="1" applyAlignment="1">
      <alignment wrapText="1"/>
    </xf>
    <xf numFmtId="0" fontId="18" fillId="36" borderId="21" xfId="0" applyFont="1" applyFill="1" applyBorder="1" applyAlignment="1">
      <alignment/>
    </xf>
    <xf numFmtId="0" fontId="18" fillId="36" borderId="0" xfId="0" applyFont="1" applyFill="1" applyBorder="1" applyAlignment="1">
      <alignment/>
    </xf>
    <xf numFmtId="0" fontId="18" fillId="36" borderId="22" xfId="0" applyFont="1" applyFill="1" applyBorder="1" applyAlignment="1">
      <alignment/>
    </xf>
    <xf numFmtId="0" fontId="19" fillId="36" borderId="23" xfId="0" applyFont="1" applyFill="1" applyBorder="1" applyAlignment="1">
      <alignment wrapText="1"/>
    </xf>
    <xf numFmtId="0" fontId="19" fillId="36" borderId="13" xfId="0" applyFont="1" applyFill="1" applyBorder="1" applyAlignment="1">
      <alignment wrapText="1"/>
    </xf>
    <xf numFmtId="0" fontId="19" fillId="36" borderId="19" xfId="0" applyFont="1" applyFill="1" applyBorder="1" applyAlignment="1">
      <alignment wrapText="1"/>
    </xf>
    <xf numFmtId="168" fontId="6" fillId="0" borderId="14" xfId="61" applyNumberFormat="1" applyFont="1" applyFill="1" applyBorder="1" applyAlignment="1">
      <alignment horizontal="right"/>
    </xf>
    <xf numFmtId="169" fontId="6" fillId="0" borderId="16" xfId="61" applyNumberFormat="1" applyFont="1" applyFill="1" applyBorder="1" applyAlignment="1">
      <alignment horizontal="right"/>
    </xf>
    <xf numFmtId="169" fontId="0" fillId="0" borderId="0" xfId="0" applyNumberFormat="1" applyFont="1" applyAlignment="1">
      <alignment/>
    </xf>
    <xf numFmtId="170" fontId="6" fillId="0" borderId="15" xfId="87" applyNumberFormat="1" applyFont="1" applyFill="1" applyBorder="1" applyAlignment="1">
      <alignment/>
    </xf>
    <xf numFmtId="169" fontId="6" fillId="0" borderId="15" xfId="43" applyNumberFormat="1" applyFont="1" applyFill="1" applyBorder="1" applyAlignment="1">
      <alignment horizontal="right"/>
    </xf>
    <xf numFmtId="170" fontId="6" fillId="0" borderId="16" xfId="87" applyNumberFormat="1" applyFont="1" applyFill="1" applyBorder="1" applyAlignment="1">
      <alignment/>
    </xf>
    <xf numFmtId="0" fontId="19" fillId="36" borderId="14" xfId="0" applyFont="1" applyFill="1" applyBorder="1" applyAlignment="1">
      <alignment horizontal="center"/>
    </xf>
    <xf numFmtId="0" fontId="19" fillId="36" borderId="14" xfId="0" applyFont="1" applyFill="1" applyBorder="1" applyAlignment="1">
      <alignment horizontal="center" wrapText="1"/>
    </xf>
    <xf numFmtId="0" fontId="19" fillId="36" borderId="19" xfId="0" applyFont="1" applyFill="1" applyBorder="1" applyAlignment="1">
      <alignment horizontal="center"/>
    </xf>
    <xf numFmtId="0" fontId="19" fillId="36" borderId="16" xfId="0" applyFont="1" applyFill="1" applyBorder="1" applyAlignment="1">
      <alignment horizontal="center"/>
    </xf>
    <xf numFmtId="0" fontId="19" fillId="36" borderId="15" xfId="0" applyFont="1" applyFill="1" applyBorder="1" applyAlignment="1">
      <alignment horizontal="center"/>
    </xf>
    <xf numFmtId="168" fontId="6" fillId="0" borderId="15" xfId="49" applyNumberFormat="1" applyFont="1" applyFill="1" applyBorder="1" applyAlignment="1" quotePrefix="1">
      <alignment horizontal="right"/>
    </xf>
    <xf numFmtId="168" fontId="6" fillId="0" borderId="21" xfId="49" applyNumberFormat="1" applyFont="1" applyFill="1" applyBorder="1" applyAlignment="1" quotePrefix="1">
      <alignment horizontal="right"/>
    </xf>
    <xf numFmtId="166" fontId="6" fillId="0" borderId="18" xfId="61" applyFont="1" applyFill="1" applyBorder="1" applyAlignment="1" quotePrefix="1">
      <alignment horizontal="right"/>
    </xf>
    <xf numFmtId="166" fontId="6" fillId="0" borderId="14" xfId="61" applyFont="1" applyFill="1" applyBorder="1" applyAlignment="1" quotePrefix="1">
      <alignment horizontal="right"/>
    </xf>
    <xf numFmtId="168" fontId="6" fillId="0" borderId="15" xfId="61" applyNumberFormat="1" applyFont="1" applyFill="1" applyBorder="1" applyAlignment="1" quotePrefix="1">
      <alignment horizontal="right"/>
    </xf>
    <xf numFmtId="168" fontId="6" fillId="0" borderId="21" xfId="61" applyNumberFormat="1" applyFont="1" applyFill="1" applyBorder="1" applyAlignment="1" quotePrefix="1">
      <alignment horizontal="right"/>
    </xf>
    <xf numFmtId="166" fontId="6" fillId="0" borderId="21" xfId="61" applyFont="1" applyFill="1" applyBorder="1" applyAlignment="1" quotePrefix="1">
      <alignment horizontal="right"/>
    </xf>
    <xf numFmtId="166" fontId="6" fillId="0" borderId="15" xfId="61" applyFont="1" applyFill="1" applyBorder="1" applyAlignment="1" quotePrefix="1">
      <alignment horizontal="right"/>
    </xf>
    <xf numFmtId="0" fontId="0" fillId="0" borderId="20" xfId="0" applyFont="1" applyFill="1" applyBorder="1" applyAlignment="1">
      <alignment/>
    </xf>
    <xf numFmtId="168" fontId="6" fillId="0" borderId="27" xfId="41" applyNumberFormat="1" applyFont="1" applyFill="1" applyBorder="1" applyAlignment="1" quotePrefix="1">
      <alignment horizontal="right"/>
    </xf>
    <xf numFmtId="166" fontId="6" fillId="0" borderId="24" xfId="61" applyFont="1" applyFill="1" applyBorder="1" applyAlignment="1" quotePrefix="1">
      <alignment horizontal="right"/>
    </xf>
    <xf numFmtId="166" fontId="6" fillId="0" borderId="27" xfId="61" applyFont="1" applyFill="1" applyBorder="1" applyAlignment="1" quotePrefix="1">
      <alignment horizontal="right"/>
    </xf>
    <xf numFmtId="0" fontId="0" fillId="0" borderId="0" xfId="0" applyFont="1" applyAlignment="1">
      <alignment/>
    </xf>
    <xf numFmtId="0" fontId="18" fillId="36" borderId="17" xfId="0" applyFont="1" applyFill="1" applyBorder="1" applyAlignment="1">
      <alignment/>
    </xf>
    <xf numFmtId="0" fontId="19" fillId="36" borderId="21" xfId="0" applyFont="1" applyFill="1" applyBorder="1" applyAlignment="1">
      <alignment horizontal="center"/>
    </xf>
    <xf numFmtId="0" fontId="18" fillId="36" borderId="22" xfId="0" applyFont="1" applyFill="1" applyBorder="1" applyAlignment="1">
      <alignment/>
    </xf>
    <xf numFmtId="0" fontId="19" fillId="36" borderId="22" xfId="0" applyFont="1" applyFill="1" applyBorder="1" applyAlignment="1">
      <alignment horizontal="center"/>
    </xf>
    <xf numFmtId="165" fontId="6" fillId="0" borderId="22" xfId="61" applyNumberFormat="1" applyFont="1" applyFill="1" applyBorder="1" applyAlignment="1" quotePrefix="1">
      <alignment horizontal="left"/>
    </xf>
    <xf numFmtId="0" fontId="19" fillId="36" borderId="18" xfId="0" applyFont="1" applyFill="1" applyBorder="1" applyAlignment="1">
      <alignment/>
    </xf>
    <xf numFmtId="167" fontId="6" fillId="0" borderId="15" xfId="61" applyNumberFormat="1" applyFont="1" applyFill="1" applyBorder="1" applyAlignment="1">
      <alignment horizontal="right"/>
    </xf>
    <xf numFmtId="0" fontId="19" fillId="36" borderId="23" xfId="0" applyFont="1" applyFill="1" applyBorder="1" applyAlignment="1">
      <alignment horizontal="center"/>
    </xf>
    <xf numFmtId="0" fontId="18" fillId="36" borderId="19" xfId="0" applyFont="1" applyFill="1" applyBorder="1" applyAlignment="1">
      <alignment/>
    </xf>
    <xf numFmtId="0" fontId="19" fillId="0" borderId="18" xfId="0" applyFont="1" applyFill="1" applyBorder="1" applyAlignment="1">
      <alignment horizontal="center"/>
    </xf>
    <xf numFmtId="0" fontId="18" fillId="0" borderId="17" xfId="0" applyFont="1" applyFill="1" applyBorder="1" applyAlignment="1">
      <alignment/>
    </xf>
    <xf numFmtId="0" fontId="19" fillId="0" borderId="17" xfId="0" applyFont="1" applyFill="1" applyBorder="1" applyAlignment="1">
      <alignment horizontal="center"/>
    </xf>
    <xf numFmtId="0" fontId="19" fillId="0" borderId="14" xfId="0" applyFont="1" applyFill="1" applyBorder="1" applyAlignment="1">
      <alignment horizontal="center"/>
    </xf>
    <xf numFmtId="165" fontId="6" fillId="0" borderId="15" xfId="61" applyNumberFormat="1" applyFont="1" applyFill="1" applyBorder="1" applyAlignment="1" quotePrefix="1">
      <alignment horizontal="left"/>
    </xf>
    <xf numFmtId="167" fontId="6" fillId="0" borderId="15" xfId="61" applyNumberFormat="1" applyFont="1" applyFill="1" applyBorder="1" applyAlignment="1" quotePrefix="1">
      <alignment horizontal="left"/>
    </xf>
    <xf numFmtId="0" fontId="19" fillId="36" borderId="21" xfId="0" applyFont="1" applyFill="1" applyBorder="1" applyAlignment="1">
      <alignment/>
    </xf>
    <xf numFmtId="0" fontId="19" fillId="36" borderId="15" xfId="0" applyFont="1" applyFill="1" applyBorder="1" applyAlignment="1">
      <alignment horizontal="center" vertical="top"/>
    </xf>
    <xf numFmtId="167" fontId="6" fillId="0" borderId="14" xfId="44" applyFont="1" applyFill="1" applyBorder="1" applyAlignment="1">
      <alignment horizontal="left"/>
    </xf>
    <xf numFmtId="166" fontId="6" fillId="0" borderId="0" xfId="61" applyFont="1" applyFill="1" applyBorder="1" applyAlignment="1">
      <alignment horizontal="right"/>
    </xf>
    <xf numFmtId="172" fontId="6" fillId="0" borderId="18" xfId="44" applyNumberFormat="1" applyFont="1" applyFill="1" applyBorder="1" applyAlignment="1">
      <alignment horizontal="left"/>
    </xf>
    <xf numFmtId="166" fontId="6" fillId="0" borderId="14" xfId="61" applyFont="1" applyFill="1" applyBorder="1" applyAlignment="1">
      <alignment horizontal="right"/>
    </xf>
    <xf numFmtId="0" fontId="19" fillId="36" borderId="16" xfId="0" applyFont="1" applyFill="1" applyBorder="1" applyAlignment="1">
      <alignment horizontal="center" vertical="top"/>
    </xf>
    <xf numFmtId="167" fontId="6" fillId="0" borderId="15" xfId="44" applyFont="1" applyFill="1" applyBorder="1" applyAlignment="1">
      <alignment horizontal="left"/>
    </xf>
    <xf numFmtId="172" fontId="6" fillId="0" borderId="21" xfId="44" applyNumberFormat="1" applyFont="1" applyFill="1" applyBorder="1" applyAlignment="1">
      <alignment horizontal="left"/>
    </xf>
    <xf numFmtId="166" fontId="6" fillId="0" borderId="15" xfId="61" applyFont="1" applyFill="1" applyBorder="1" applyAlignment="1">
      <alignment horizontal="right"/>
    </xf>
    <xf numFmtId="167" fontId="6" fillId="0" borderId="14" xfId="48" applyNumberFormat="1" applyFont="1" applyFill="1" applyBorder="1" applyAlignment="1">
      <alignment horizontal="right" vertical="top"/>
    </xf>
    <xf numFmtId="167" fontId="6" fillId="0" borderId="14" xfId="48" applyNumberFormat="1" applyFont="1" applyFill="1" applyBorder="1" applyAlignment="1">
      <alignment horizontal="right"/>
    </xf>
    <xf numFmtId="167" fontId="6" fillId="0" borderId="15" xfId="48" applyNumberFormat="1" applyFont="1" applyFill="1" applyBorder="1" applyAlignment="1">
      <alignment horizontal="right"/>
    </xf>
    <xf numFmtId="167" fontId="6" fillId="0" borderId="16" xfId="48" applyNumberFormat="1" applyFont="1" applyFill="1" applyBorder="1" applyAlignment="1">
      <alignment horizontal="right"/>
    </xf>
    <xf numFmtId="0" fontId="5" fillId="0" borderId="25" xfId="66" applyFont="1" applyFill="1" applyBorder="1" applyAlignment="1">
      <alignment vertical="top" wrapText="1"/>
      <protection/>
    </xf>
    <xf numFmtId="172" fontId="6" fillId="0" borderId="27" xfId="61" applyNumberFormat="1" applyFont="1" applyFill="1" applyBorder="1" applyAlignment="1">
      <alignment horizontal="left"/>
    </xf>
    <xf numFmtId="166" fontId="6" fillId="0" borderId="20" xfId="61" applyFont="1" applyFill="1" applyBorder="1" applyAlignment="1" quotePrefix="1">
      <alignment horizontal="right"/>
    </xf>
    <xf numFmtId="172" fontId="6" fillId="0" borderId="24" xfId="61" applyNumberFormat="1" applyFont="1" applyFill="1" applyBorder="1" applyAlignment="1">
      <alignment horizontal="left"/>
    </xf>
    <xf numFmtId="0" fontId="5" fillId="0" borderId="0" xfId="66" applyFont="1" applyFill="1" applyBorder="1" applyAlignment="1">
      <alignment vertical="top" wrapText="1"/>
      <protection/>
    </xf>
    <xf numFmtId="0" fontId="19" fillId="37" borderId="14" xfId="0" applyFont="1" applyFill="1" applyBorder="1" applyAlignment="1">
      <alignment horizontal="center" vertical="center"/>
    </xf>
    <xf numFmtId="0" fontId="19" fillId="37" borderId="17" xfId="0" applyFont="1" applyFill="1" applyBorder="1" applyAlignment="1">
      <alignment horizontal="center" vertical="center" wrapText="1"/>
    </xf>
    <xf numFmtId="0" fontId="19" fillId="37" borderId="15" xfId="0" applyFont="1" applyFill="1" applyBorder="1" applyAlignment="1">
      <alignment horizontal="center"/>
    </xf>
    <xf numFmtId="0" fontId="19" fillId="37" borderId="16" xfId="0" applyFont="1" applyFill="1" applyBorder="1" applyAlignment="1">
      <alignment horizontal="center"/>
    </xf>
    <xf numFmtId="0" fontId="19" fillId="37" borderId="19" xfId="0" applyFont="1" applyFill="1" applyBorder="1" applyAlignment="1">
      <alignment horizontal="center"/>
    </xf>
    <xf numFmtId="0" fontId="0" fillId="0" borderId="17" xfId="0" applyFill="1" applyBorder="1" applyAlignment="1">
      <alignment/>
    </xf>
    <xf numFmtId="168" fontId="6" fillId="0" borderId="17" xfId="61" applyNumberFormat="1" applyFont="1" applyFill="1" applyBorder="1" applyAlignment="1">
      <alignment horizontal="right"/>
    </xf>
    <xf numFmtId="172" fontId="6" fillId="0" borderId="14" xfId="61" applyNumberFormat="1" applyFont="1" applyFill="1" applyBorder="1" applyAlignment="1">
      <alignment horizontal="right"/>
    </xf>
    <xf numFmtId="0" fontId="20" fillId="0" borderId="27" xfId="0" applyFont="1" applyBorder="1" applyAlignment="1">
      <alignment/>
    </xf>
    <xf numFmtId="0" fontId="16" fillId="0" borderId="27" xfId="0" applyFont="1" applyBorder="1" applyAlignment="1">
      <alignment/>
    </xf>
    <xf numFmtId="0" fontId="16" fillId="0" borderId="20" xfId="0" applyFont="1" applyBorder="1" applyAlignment="1">
      <alignment/>
    </xf>
    <xf numFmtId="0" fontId="0" fillId="0" borderId="19" xfId="0" applyFill="1" applyBorder="1" applyAlignment="1">
      <alignment/>
    </xf>
    <xf numFmtId="168" fontId="6" fillId="0" borderId="22" xfId="61" applyNumberFormat="1" applyFont="1" applyFill="1" applyBorder="1" applyAlignment="1">
      <alignment horizontal="right"/>
    </xf>
    <xf numFmtId="172" fontId="6" fillId="0" borderId="15" xfId="61" applyNumberFormat="1" applyFont="1" applyFill="1" applyBorder="1" applyAlignment="1">
      <alignment horizontal="right"/>
    </xf>
    <xf numFmtId="10" fontId="6" fillId="0" borderId="15" xfId="100" applyNumberFormat="1" applyFont="1" applyFill="1" applyBorder="1" applyAlignment="1">
      <alignment horizontal="center"/>
    </xf>
    <xf numFmtId="10" fontId="6" fillId="0" borderId="15" xfId="102" applyNumberFormat="1" applyFont="1" applyFill="1" applyBorder="1" applyAlignment="1">
      <alignment horizontal="center"/>
    </xf>
    <xf numFmtId="10" fontId="6" fillId="0" borderId="22" xfId="100" applyNumberFormat="1" applyFont="1" applyFill="1" applyBorder="1" applyAlignment="1">
      <alignment horizontal="center"/>
    </xf>
    <xf numFmtId="168" fontId="17" fillId="0" borderId="27" xfId="61" applyNumberFormat="1" applyFont="1" applyFill="1" applyBorder="1" applyAlignment="1">
      <alignment/>
    </xf>
    <xf numFmtId="166" fontId="17" fillId="0" borderId="27" xfId="61" applyFont="1" applyFill="1" applyBorder="1" applyAlignment="1">
      <alignment/>
    </xf>
    <xf numFmtId="10" fontId="6" fillId="0" borderId="16" xfId="100" applyNumberFormat="1" applyFont="1" applyFill="1" applyBorder="1" applyAlignment="1">
      <alignment horizontal="center"/>
    </xf>
    <xf numFmtId="10" fontId="6" fillId="0" borderId="16" xfId="102" applyNumberFormat="1" applyFont="1" applyFill="1" applyBorder="1" applyAlignment="1">
      <alignment horizontal="center"/>
    </xf>
    <xf numFmtId="10" fontId="6" fillId="0" borderId="19" xfId="100" applyNumberFormat="1" applyFont="1" applyFill="1" applyBorder="1" applyAlignment="1">
      <alignment horizontal="center"/>
    </xf>
    <xf numFmtId="168" fontId="17" fillId="0" borderId="0" xfId="61" applyNumberFormat="1" applyFont="1" applyBorder="1" applyAlignment="1">
      <alignment/>
    </xf>
    <xf numFmtId="9" fontId="17" fillId="0" borderId="0" xfId="0" applyNumberFormat="1" applyFont="1" applyBorder="1" applyAlignment="1">
      <alignment/>
    </xf>
    <xf numFmtId="10" fontId="6" fillId="0" borderId="27" xfId="100" applyNumberFormat="1" applyFont="1" applyFill="1" applyBorder="1" applyAlignment="1">
      <alignment horizontal="center"/>
    </xf>
    <xf numFmtId="10" fontId="6" fillId="0" borderId="27" xfId="102" applyNumberFormat="1" applyFont="1" applyFill="1" applyBorder="1" applyAlignment="1">
      <alignment horizontal="center"/>
    </xf>
    <xf numFmtId="10" fontId="6" fillId="0" borderId="20" xfId="100" applyNumberFormat="1" applyFont="1" applyFill="1" applyBorder="1" applyAlignment="1">
      <alignment horizontal="center"/>
    </xf>
    <xf numFmtId="0" fontId="19" fillId="0" borderId="0" xfId="0" applyFont="1" applyFill="1" applyBorder="1" applyAlignment="1">
      <alignment horizontal="center"/>
    </xf>
    <xf numFmtId="172" fontId="6" fillId="0" borderId="17" xfId="61" applyNumberFormat="1" applyFont="1" applyFill="1" applyBorder="1" applyAlignment="1">
      <alignment horizontal="right"/>
    </xf>
    <xf numFmtId="172" fontId="6" fillId="0" borderId="22" xfId="61" applyNumberFormat="1" applyFont="1" applyFill="1" applyBorder="1" applyAlignment="1">
      <alignment horizontal="right"/>
    </xf>
    <xf numFmtId="172" fontId="6" fillId="0" borderId="20" xfId="0" applyNumberFormat="1" applyFont="1" applyFill="1" applyBorder="1" applyAlignment="1">
      <alignment horizontal="left"/>
    </xf>
    <xf numFmtId="166" fontId="6" fillId="0" borderId="27" xfId="61" applyFont="1" applyFill="1" applyBorder="1" applyAlignment="1">
      <alignment horizontal="right"/>
    </xf>
    <xf numFmtId="172" fontId="6" fillId="0" borderId="27" xfId="0" applyNumberFormat="1" applyFont="1" applyFill="1" applyBorder="1" applyAlignment="1">
      <alignment horizontal="left"/>
    </xf>
    <xf numFmtId="167" fontId="6" fillId="0" borderId="14" xfId="42" applyFont="1" applyFill="1" applyBorder="1" applyAlignment="1">
      <alignment/>
    </xf>
    <xf numFmtId="166" fontId="6" fillId="0" borderId="14" xfId="61" applyFont="1" applyFill="1" applyBorder="1" applyAlignment="1">
      <alignment/>
    </xf>
    <xf numFmtId="0" fontId="17" fillId="0" borderId="14" xfId="0" applyFont="1" applyBorder="1" applyAlignment="1">
      <alignment/>
    </xf>
    <xf numFmtId="10" fontId="17" fillId="0" borderId="14" xfId="0" applyNumberFormat="1" applyFont="1" applyBorder="1" applyAlignment="1">
      <alignment horizontal="right"/>
    </xf>
    <xf numFmtId="167" fontId="6" fillId="0" borderId="15" xfId="42" applyFont="1" applyFill="1" applyBorder="1" applyAlignment="1">
      <alignment/>
    </xf>
    <xf numFmtId="166" fontId="6" fillId="0" borderId="15" xfId="61" applyFont="1" applyFill="1" applyBorder="1" applyAlignment="1">
      <alignment/>
    </xf>
    <xf numFmtId="0" fontId="17" fillId="0" borderId="15" xfId="0" applyFont="1" applyBorder="1" applyAlignment="1">
      <alignment/>
    </xf>
    <xf numFmtId="10" fontId="17" fillId="0" borderId="15" xfId="0" applyNumberFormat="1" applyFont="1" applyBorder="1" applyAlignment="1">
      <alignment horizontal="right"/>
    </xf>
    <xf numFmtId="0" fontId="17" fillId="0" borderId="16" xfId="0" applyFont="1" applyBorder="1" applyAlignment="1">
      <alignment/>
    </xf>
    <xf numFmtId="167" fontId="6" fillId="0" borderId="16" xfId="42" applyFont="1" applyFill="1" applyBorder="1" applyAlignment="1">
      <alignment/>
    </xf>
    <xf numFmtId="172" fontId="6" fillId="0" borderId="19" xfId="0" applyNumberFormat="1" applyFont="1" applyFill="1" applyBorder="1" applyAlignment="1">
      <alignment horizontal="left"/>
    </xf>
    <xf numFmtId="0" fontId="19" fillId="36" borderId="23" xfId="0" applyFont="1" applyFill="1" applyBorder="1" applyAlignment="1">
      <alignment/>
    </xf>
    <xf numFmtId="167" fontId="6" fillId="0" borderId="22" xfId="61" applyNumberFormat="1" applyFont="1" applyFill="1" applyBorder="1" applyAlignment="1">
      <alignment horizontal="center"/>
    </xf>
    <xf numFmtId="166" fontId="6" fillId="0" borderId="15" xfId="61" applyFont="1" applyFill="1" applyBorder="1" applyAlignment="1" quotePrefix="1">
      <alignment/>
    </xf>
    <xf numFmtId="168" fontId="6" fillId="0" borderId="14" xfId="0" applyNumberFormat="1" applyFont="1" applyFill="1" applyBorder="1" applyAlignment="1">
      <alignment horizontal="center"/>
    </xf>
    <xf numFmtId="166" fontId="6" fillId="0" borderId="22" xfId="61" applyFont="1" applyFill="1" applyBorder="1" applyAlignment="1" quotePrefix="1">
      <alignment/>
    </xf>
    <xf numFmtId="172" fontId="6" fillId="0" borderId="14" xfId="61" applyNumberFormat="1" applyFont="1" applyFill="1" applyBorder="1" applyAlignment="1" quotePrefix="1">
      <alignment/>
    </xf>
    <xf numFmtId="166" fontId="6" fillId="0" borderId="14" xfId="61" applyFont="1" applyFill="1" applyBorder="1" applyAlignment="1" quotePrefix="1">
      <alignment/>
    </xf>
    <xf numFmtId="168" fontId="6" fillId="0" borderId="15" xfId="0" applyNumberFormat="1" applyFont="1" applyFill="1" applyBorder="1" applyAlignment="1">
      <alignment horizontal="center"/>
    </xf>
    <xf numFmtId="172" fontId="6" fillId="0" borderId="15" xfId="61" applyNumberFormat="1" applyFont="1" applyFill="1" applyBorder="1" applyAlignment="1" quotePrefix="1">
      <alignment/>
    </xf>
    <xf numFmtId="172" fontId="6" fillId="0" borderId="27" xfId="61" applyNumberFormat="1" applyFont="1" applyFill="1" applyBorder="1" applyAlignment="1" quotePrefix="1">
      <alignment/>
    </xf>
    <xf numFmtId="166" fontId="6" fillId="0" borderId="27" xfId="61" applyFont="1" applyFill="1" applyBorder="1" applyAlignment="1" quotePrefix="1">
      <alignment/>
    </xf>
    <xf numFmtId="168" fontId="6" fillId="0" borderId="20" xfId="61" applyNumberFormat="1" applyFont="1" applyFill="1" applyBorder="1" applyAlignment="1" quotePrefix="1">
      <alignment/>
    </xf>
    <xf numFmtId="166" fontId="6" fillId="0" borderId="20" xfId="61" applyFont="1" applyFill="1" applyBorder="1" applyAlignment="1">
      <alignment horizontal="right"/>
    </xf>
    <xf numFmtId="168" fontId="6" fillId="0" borderId="27" xfId="61" applyNumberFormat="1" applyFont="1" applyFill="1" applyBorder="1" applyAlignment="1" quotePrefix="1">
      <alignment/>
    </xf>
    <xf numFmtId="168" fontId="6" fillId="0" borderId="22" xfId="50" applyNumberFormat="1" applyFont="1" applyFill="1" applyBorder="1" applyAlignment="1">
      <alignment/>
    </xf>
    <xf numFmtId="166" fontId="6" fillId="0" borderId="15" xfId="50" applyFont="1" applyFill="1" applyBorder="1" applyAlignment="1">
      <alignment/>
    </xf>
    <xf numFmtId="172" fontId="6" fillId="0" borderId="15" xfId="61" applyNumberFormat="1" applyFont="1" applyFill="1" applyBorder="1" applyAlignment="1" quotePrefix="1">
      <alignment horizontal="right"/>
    </xf>
    <xf numFmtId="168" fontId="6" fillId="0" borderId="27" xfId="61" applyNumberFormat="1" applyFont="1" applyFill="1" applyBorder="1" applyAlignment="1" quotePrefix="1">
      <alignment horizontal="right"/>
    </xf>
    <xf numFmtId="0" fontId="6" fillId="0" borderId="27" xfId="0" applyFont="1" applyFill="1" applyBorder="1" applyAlignment="1">
      <alignment horizontal="left"/>
    </xf>
    <xf numFmtId="168" fontId="6" fillId="0" borderId="20" xfId="83" applyNumberFormat="1" applyFont="1" applyFill="1" applyBorder="1">
      <alignment/>
      <protection/>
    </xf>
    <xf numFmtId="166" fontId="6" fillId="0" borderId="27" xfId="61" applyFont="1" applyFill="1" applyBorder="1" applyAlignment="1">
      <alignment/>
    </xf>
    <xf numFmtId="166" fontId="6" fillId="0" borderId="27" xfId="84" applyNumberFormat="1" applyFont="1" applyFill="1" applyBorder="1">
      <alignment/>
      <protection/>
    </xf>
    <xf numFmtId="2" fontId="6" fillId="0" borderId="15" xfId="0" applyNumberFormat="1" applyFont="1" applyFill="1" applyBorder="1" applyAlignment="1">
      <alignment horizontal="center"/>
    </xf>
    <xf numFmtId="10" fontId="6" fillId="0" borderId="16" xfId="90" applyNumberFormat="1" applyFont="1" applyFill="1" applyBorder="1" applyAlignment="1">
      <alignment/>
    </xf>
    <xf numFmtId="166" fontId="6" fillId="0" borderId="15" xfId="0" applyNumberFormat="1" applyFont="1" applyFill="1" applyBorder="1" applyAlignment="1">
      <alignment horizontal="right"/>
    </xf>
    <xf numFmtId="0" fontId="67" fillId="33" borderId="27" xfId="69" applyFont="1" applyFill="1" applyBorder="1" applyAlignment="1">
      <alignment horizontal="center"/>
      <protection/>
    </xf>
    <xf numFmtId="0" fontId="67" fillId="33" borderId="27" xfId="69" applyFont="1" applyFill="1" applyBorder="1" applyAlignment="1">
      <alignment horizontal="center" vertical="center" wrapText="1"/>
      <protection/>
    </xf>
    <xf numFmtId="0" fontId="0" fillId="38" borderId="15" xfId="0" applyFill="1" applyBorder="1" applyAlignment="1">
      <alignment horizontal="center"/>
    </xf>
    <xf numFmtId="0" fontId="0" fillId="38" borderId="0" xfId="0" applyFill="1" applyAlignment="1">
      <alignment/>
    </xf>
    <xf numFmtId="0" fontId="0" fillId="38" borderId="15" xfId="0" applyFill="1" applyBorder="1" applyAlignment="1">
      <alignment horizontal="left" vertical="center" wrapText="1"/>
    </xf>
    <xf numFmtId="0" fontId="0" fillId="38" borderId="0" xfId="0" applyFill="1" applyBorder="1" applyAlignment="1">
      <alignment horizontal="center" vertical="center" wrapText="1"/>
    </xf>
    <xf numFmtId="0" fontId="68" fillId="38" borderId="15" xfId="0" applyFont="1" applyFill="1" applyBorder="1" applyAlignment="1">
      <alignment horizontal="center"/>
    </xf>
    <xf numFmtId="0" fontId="0" fillId="35" borderId="16" xfId="0" applyFill="1" applyBorder="1" applyAlignment="1">
      <alignment/>
    </xf>
    <xf numFmtId="0" fontId="0" fillId="38" borderId="0" xfId="0" applyFill="1" applyBorder="1" applyAlignment="1">
      <alignment/>
    </xf>
    <xf numFmtId="0" fontId="2" fillId="0" borderId="0" xfId="0" applyFont="1" applyAlignment="1">
      <alignment horizontal="left" vertical="center" indent="2"/>
    </xf>
    <xf numFmtId="0" fontId="2" fillId="0" borderId="0" xfId="0" applyFont="1" applyAlignment="1">
      <alignment horizontal="left" vertical="center" indent="4"/>
    </xf>
    <xf numFmtId="0" fontId="2" fillId="0" borderId="0" xfId="0" applyFont="1" applyBorder="1" applyAlignment="1">
      <alignment horizontal="left" vertical="center" indent="4"/>
    </xf>
    <xf numFmtId="0" fontId="70" fillId="0" borderId="0" xfId="0" applyFont="1" applyAlignment="1">
      <alignment/>
    </xf>
    <xf numFmtId="4" fontId="5" fillId="34" borderId="0" xfId="0" applyNumberFormat="1" applyFont="1" applyFill="1" applyBorder="1" applyAlignment="1">
      <alignment/>
    </xf>
    <xf numFmtId="171" fontId="6" fillId="0" borderId="14" xfId="0" applyNumberFormat="1" applyFont="1" applyFill="1" applyBorder="1" applyAlignment="1">
      <alignment horizontal="center"/>
    </xf>
    <xf numFmtId="171" fontId="6" fillId="0" borderId="15" xfId="0" applyNumberFormat="1" applyFont="1" applyFill="1" applyBorder="1" applyAlignment="1">
      <alignment horizontal="center"/>
    </xf>
    <xf numFmtId="171" fontId="6" fillId="0" borderId="16" xfId="0" applyNumberFormat="1" applyFont="1" applyFill="1" applyBorder="1" applyAlignment="1">
      <alignment horizontal="center" wrapText="1"/>
    </xf>
    <xf numFmtId="4" fontId="6" fillId="0" borderId="27" xfId="70" applyNumberFormat="1" applyFont="1" applyFill="1" applyBorder="1">
      <alignment/>
      <protection/>
    </xf>
    <xf numFmtId="10" fontId="6" fillId="0" borderId="15" xfId="97" applyNumberFormat="1" applyFont="1" applyFill="1" applyBorder="1" applyAlignment="1">
      <alignment horizontal="right" wrapText="1"/>
    </xf>
    <xf numFmtId="10" fontId="6" fillId="0" borderId="16" xfId="90" applyNumberFormat="1" applyFont="1" applyFill="1" applyBorder="1" applyAlignment="1">
      <alignment horizontal="right" wrapText="1"/>
    </xf>
    <xf numFmtId="0" fontId="14" fillId="0" borderId="30" xfId="68" applyFont="1" applyFill="1" applyBorder="1" applyAlignment="1">
      <alignment horizontal="left"/>
      <protection/>
    </xf>
    <xf numFmtId="0" fontId="14" fillId="0" borderId="31" xfId="68" applyFont="1" applyFill="1" applyBorder="1" applyAlignment="1">
      <alignment horizontal="left"/>
      <protection/>
    </xf>
    <xf numFmtId="15" fontId="14" fillId="0" borderId="32" xfId="68" applyNumberFormat="1" applyFont="1" applyFill="1" applyBorder="1" applyAlignment="1">
      <alignment horizontal="right"/>
      <protection/>
    </xf>
    <xf numFmtId="0" fontId="14" fillId="0" borderId="11" xfId="0" applyFont="1" applyFill="1" applyBorder="1" applyAlignment="1">
      <alignment horizontal="left"/>
    </xf>
    <xf numFmtId="0" fontId="3" fillId="0" borderId="11" xfId="0" applyFont="1" applyFill="1" applyBorder="1" applyAlignment="1">
      <alignment/>
    </xf>
    <xf numFmtId="165" fontId="0" fillId="0" borderId="0" xfId="0" applyNumberFormat="1" applyAlignment="1">
      <alignment/>
    </xf>
    <xf numFmtId="166" fontId="6" fillId="0" borderId="16" xfId="61" applyFont="1" applyFill="1" applyBorder="1" applyAlignment="1">
      <alignment/>
    </xf>
    <xf numFmtId="166" fontId="6" fillId="0" borderId="19" xfId="61" applyFont="1" applyFill="1" applyBorder="1" applyAlignment="1">
      <alignment horizontal="right"/>
    </xf>
    <xf numFmtId="168" fontId="6" fillId="0" borderId="17" xfId="50" applyNumberFormat="1" applyFont="1" applyFill="1" applyBorder="1" applyAlignment="1">
      <alignment/>
    </xf>
    <xf numFmtId="166" fontId="6" fillId="0" borderId="14" xfId="50" applyFont="1" applyFill="1" applyBorder="1" applyAlignment="1">
      <alignment/>
    </xf>
    <xf numFmtId="0" fontId="17" fillId="0" borderId="0" xfId="0" applyFont="1" applyFill="1" applyBorder="1" applyAlignment="1">
      <alignment/>
    </xf>
    <xf numFmtId="0" fontId="19" fillId="0" borderId="13" xfId="0" applyFont="1" applyFill="1" applyBorder="1" applyAlignment="1" quotePrefix="1">
      <alignment horizontal="center" wrapText="1"/>
    </xf>
    <xf numFmtId="0" fontId="19" fillId="0" borderId="13" xfId="0" applyFont="1" applyFill="1" applyBorder="1" applyAlignment="1" quotePrefix="1">
      <alignment horizontal="left" wrapText="1"/>
    </xf>
    <xf numFmtId="3" fontId="19" fillId="0" borderId="13" xfId="0" applyNumberFormat="1" applyFont="1" applyFill="1" applyBorder="1" applyAlignment="1" quotePrefix="1">
      <alignment horizontal="center" wrapText="1"/>
    </xf>
    <xf numFmtId="3" fontId="19" fillId="0" borderId="13" xfId="0" applyNumberFormat="1" applyFont="1" applyFill="1" applyBorder="1" applyAlignment="1" quotePrefix="1">
      <alignment horizontal="right" wrapText="1"/>
    </xf>
    <xf numFmtId="0" fontId="19" fillId="0" borderId="13" xfId="0" applyFont="1" applyFill="1" applyBorder="1" applyAlignment="1" quotePrefix="1">
      <alignment horizontal="right" wrapText="1"/>
    </xf>
    <xf numFmtId="10" fontId="19" fillId="0" borderId="13" xfId="0" applyNumberFormat="1" applyFont="1" applyFill="1" applyBorder="1" applyAlignment="1" quotePrefix="1">
      <alignment horizontal="center" wrapText="1"/>
    </xf>
    <xf numFmtId="173" fontId="19" fillId="0" borderId="13" xfId="0" applyNumberFormat="1" applyFont="1" applyFill="1" applyBorder="1" applyAlignment="1" quotePrefix="1">
      <alignment horizontal="center" wrapText="1"/>
    </xf>
    <xf numFmtId="0" fontId="19" fillId="36" borderId="14" xfId="0" applyFont="1" applyFill="1" applyBorder="1" applyAlignment="1" quotePrefix="1">
      <alignment horizontal="center" wrapText="1"/>
    </xf>
    <xf numFmtId="3" fontId="19" fillId="36" borderId="14" xfId="0" applyNumberFormat="1" applyFont="1" applyFill="1" applyBorder="1" applyAlignment="1" quotePrefix="1">
      <alignment horizontal="center" wrapText="1"/>
    </xf>
    <xf numFmtId="10" fontId="19" fillId="36" borderId="14" xfId="0" applyNumberFormat="1" applyFont="1" applyFill="1" applyBorder="1" applyAlignment="1" quotePrefix="1">
      <alignment horizontal="center" wrapText="1"/>
    </xf>
    <xf numFmtId="173" fontId="19" fillId="36" borderId="14" xfId="0" applyNumberFormat="1" applyFont="1" applyFill="1" applyBorder="1" applyAlignment="1" quotePrefix="1">
      <alignment horizontal="center" wrapText="1"/>
    </xf>
    <xf numFmtId="0" fontId="17" fillId="0" borderId="15" xfId="0" applyFont="1" applyFill="1" applyBorder="1" applyAlignment="1">
      <alignment horizontal="center" vertical="center"/>
    </xf>
    <xf numFmtId="0" fontId="17" fillId="0" borderId="15" xfId="0" applyFont="1" applyBorder="1" applyAlignment="1">
      <alignment horizontal="left"/>
    </xf>
    <xf numFmtId="0" fontId="17" fillId="0" borderId="15" xfId="0" applyFont="1" applyBorder="1" applyAlignment="1">
      <alignment horizontal="center"/>
    </xf>
    <xf numFmtId="0" fontId="17" fillId="0" borderId="15" xfId="0" applyFont="1" applyFill="1" applyBorder="1" applyAlignment="1">
      <alignment horizontal="left"/>
    </xf>
    <xf numFmtId="0" fontId="17" fillId="0" borderId="15" xfId="0" applyFont="1" applyFill="1" applyBorder="1" applyAlignment="1">
      <alignment horizontal="center"/>
    </xf>
    <xf numFmtId="2" fontId="17" fillId="0" borderId="15" xfId="0" applyNumberFormat="1" applyFont="1" applyFill="1" applyBorder="1" applyAlignment="1">
      <alignment horizontal="center"/>
    </xf>
    <xf numFmtId="3" fontId="17" fillId="0" borderId="15" xfId="0" applyNumberFormat="1" applyFont="1" applyFill="1" applyBorder="1" applyAlignment="1">
      <alignment/>
    </xf>
    <xf numFmtId="3" fontId="17" fillId="0" borderId="15" xfId="0" applyNumberFormat="1" applyFont="1" applyFill="1" applyBorder="1" applyAlignment="1">
      <alignment horizontal="right"/>
    </xf>
    <xf numFmtId="0" fontId="17" fillId="0" borderId="15" xfId="0" applyFont="1" applyFill="1" applyBorder="1" applyAlignment="1">
      <alignment horizontal="right"/>
    </xf>
    <xf numFmtId="10" fontId="17" fillId="0" borderId="15" xfId="0" applyNumberFormat="1" applyFont="1" applyFill="1" applyBorder="1" applyAlignment="1">
      <alignment/>
    </xf>
    <xf numFmtId="173" fontId="17" fillId="0" borderId="15" xfId="0" applyNumberFormat="1" applyFont="1" applyFill="1" applyBorder="1" applyAlignment="1">
      <alignment horizontal="right"/>
    </xf>
    <xf numFmtId="2" fontId="17" fillId="0" borderId="15" xfId="0" applyNumberFormat="1" applyFont="1" applyBorder="1" applyAlignment="1">
      <alignment horizontal="center"/>
    </xf>
    <xf numFmtId="3" fontId="17" fillId="0" borderId="15" xfId="0" applyNumberFormat="1" applyFont="1" applyBorder="1" applyAlignment="1">
      <alignment/>
    </xf>
    <xf numFmtId="3" fontId="17" fillId="0" borderId="15" xfId="0" applyNumberFormat="1" applyFont="1" applyBorder="1" applyAlignment="1">
      <alignment horizontal="right"/>
    </xf>
    <xf numFmtId="0" fontId="17" fillId="0" borderId="15" xfId="0" applyFont="1" applyBorder="1" applyAlignment="1">
      <alignment horizontal="right"/>
    </xf>
    <xf numFmtId="10" fontId="17" fillId="0" borderId="15" xfId="0" applyNumberFormat="1" applyFont="1" applyBorder="1" applyAlignment="1">
      <alignment/>
    </xf>
    <xf numFmtId="0" fontId="17" fillId="0" borderId="16" xfId="0" applyFont="1" applyFill="1" applyBorder="1" applyAlignment="1">
      <alignment horizontal="center" vertical="center"/>
    </xf>
    <xf numFmtId="0" fontId="17" fillId="0" borderId="16" xfId="0" applyFont="1" applyBorder="1" applyAlignment="1">
      <alignment horizontal="left"/>
    </xf>
    <xf numFmtId="0" fontId="17" fillId="0" borderId="16" xfId="0" applyFont="1" applyBorder="1" applyAlignment="1">
      <alignment horizontal="center"/>
    </xf>
    <xf numFmtId="2" fontId="17" fillId="0" borderId="16" xfId="0" applyNumberFormat="1" applyFont="1" applyBorder="1" applyAlignment="1">
      <alignment horizontal="center"/>
    </xf>
    <xf numFmtId="3" fontId="17" fillId="0" borderId="16" xfId="0" applyNumberFormat="1" applyFont="1" applyBorder="1" applyAlignment="1">
      <alignment/>
    </xf>
    <xf numFmtId="3" fontId="17" fillId="0" borderId="16" xfId="0" applyNumberFormat="1" applyFont="1" applyBorder="1" applyAlignment="1">
      <alignment horizontal="right"/>
    </xf>
    <xf numFmtId="0" fontId="17" fillId="0" borderId="16" xfId="0" applyFont="1" applyBorder="1" applyAlignment="1">
      <alignment horizontal="right"/>
    </xf>
    <xf numFmtId="10" fontId="17" fillId="0" borderId="16" xfId="0" applyNumberFormat="1" applyFont="1" applyBorder="1" applyAlignment="1">
      <alignment/>
    </xf>
    <xf numFmtId="170" fontId="68" fillId="0" borderId="16" xfId="0" applyNumberFormat="1" applyFont="1" applyBorder="1" applyAlignment="1">
      <alignment horizontal="center"/>
    </xf>
    <xf numFmtId="14" fontId="17" fillId="0" borderId="16" xfId="0" applyNumberFormat="1" applyFont="1" applyBorder="1" applyAlignment="1">
      <alignment horizontal="center"/>
    </xf>
    <xf numFmtId="166" fontId="6" fillId="0" borderId="16" xfId="82" applyNumberFormat="1" applyFont="1" applyBorder="1">
      <alignment/>
      <protection/>
    </xf>
    <xf numFmtId="173" fontId="17" fillId="0" borderId="16" xfId="0" applyNumberFormat="1" applyFont="1" applyBorder="1" applyAlignment="1">
      <alignment horizontal="right"/>
    </xf>
    <xf numFmtId="0" fontId="17" fillId="0" borderId="25" xfId="0" applyFont="1" applyFill="1" applyBorder="1" applyAlignment="1">
      <alignment/>
    </xf>
    <xf numFmtId="0" fontId="19" fillId="36" borderId="14" xfId="0" applyFont="1" applyFill="1" applyBorder="1" applyAlignment="1" quotePrefix="1">
      <alignment horizontal="left" wrapText="1"/>
    </xf>
    <xf numFmtId="3" fontId="19" fillId="36" borderId="14" xfId="0" applyNumberFormat="1" applyFont="1" applyFill="1" applyBorder="1" applyAlignment="1" quotePrefix="1">
      <alignment horizontal="right" wrapText="1"/>
    </xf>
    <xf numFmtId="0" fontId="19" fillId="36" borderId="14" xfId="0" applyFont="1" applyFill="1" applyBorder="1" applyAlignment="1" quotePrefix="1">
      <alignment horizontal="right" wrapText="1"/>
    </xf>
    <xf numFmtId="0" fontId="17" fillId="0" borderId="16" xfId="0" applyFont="1" applyFill="1" applyBorder="1" applyAlignment="1">
      <alignment horizontal="center"/>
    </xf>
    <xf numFmtId="0" fontId="17" fillId="0" borderId="16" xfId="0" applyFont="1" applyFill="1" applyBorder="1" applyAlignment="1">
      <alignment horizontal="left"/>
    </xf>
    <xf numFmtId="2" fontId="17" fillId="0" borderId="16" xfId="0" applyNumberFormat="1" applyFont="1" applyFill="1" applyBorder="1" applyAlignment="1">
      <alignment horizontal="center"/>
    </xf>
    <xf numFmtId="3" fontId="17" fillId="0" borderId="16" xfId="0" applyNumberFormat="1" applyFont="1" applyFill="1" applyBorder="1" applyAlignment="1">
      <alignment/>
    </xf>
    <xf numFmtId="3" fontId="17" fillId="0" borderId="16" xfId="0" applyNumberFormat="1" applyFont="1" applyFill="1" applyBorder="1" applyAlignment="1">
      <alignment horizontal="right"/>
    </xf>
    <xf numFmtId="0" fontId="17" fillId="0" borderId="16" xfId="0" applyFont="1" applyFill="1" applyBorder="1" applyAlignment="1">
      <alignment horizontal="right"/>
    </xf>
    <xf numFmtId="10" fontId="17" fillId="0" borderId="16" xfId="0" applyNumberFormat="1" applyFont="1" applyFill="1" applyBorder="1" applyAlignment="1">
      <alignment/>
    </xf>
    <xf numFmtId="166" fontId="6" fillId="0" borderId="16" xfId="85" applyNumberFormat="1" applyFont="1" applyBorder="1">
      <alignment/>
      <protection/>
    </xf>
    <xf numFmtId="173" fontId="17" fillId="0" borderId="16" xfId="0" applyNumberFormat="1" applyFont="1" applyFill="1" applyBorder="1" applyAlignment="1">
      <alignment horizontal="right"/>
    </xf>
    <xf numFmtId="173" fontId="17" fillId="0" borderId="16" xfId="0" applyNumberFormat="1" applyFont="1" applyFill="1" applyBorder="1" applyAlignment="1">
      <alignment/>
    </xf>
    <xf numFmtId="173" fontId="17" fillId="0" borderId="16" xfId="0" applyNumberFormat="1" applyFont="1" applyFill="1" applyBorder="1" applyAlignment="1">
      <alignment horizontal="center"/>
    </xf>
    <xf numFmtId="0" fontId="19" fillId="0" borderId="0" xfId="0" applyFont="1" applyFill="1" applyBorder="1" applyAlignment="1" quotePrefix="1">
      <alignment horizontal="center" wrapText="1"/>
    </xf>
    <xf numFmtId="2" fontId="19" fillId="0" borderId="0" xfId="0" applyNumberFormat="1" applyFont="1" applyFill="1" applyBorder="1" applyAlignment="1" quotePrefix="1">
      <alignment horizontal="center" wrapText="1"/>
    </xf>
    <xf numFmtId="3" fontId="19" fillId="0" borderId="0" xfId="0" applyNumberFormat="1" applyFont="1" applyFill="1" applyBorder="1" applyAlignment="1" quotePrefix="1">
      <alignment horizontal="center" wrapText="1"/>
    </xf>
    <xf numFmtId="2" fontId="19" fillId="36" borderId="14" xfId="0" applyNumberFormat="1" applyFont="1" applyFill="1" applyBorder="1" applyAlignment="1" quotePrefix="1">
      <alignment horizontal="center" wrapText="1"/>
    </xf>
    <xf numFmtId="175" fontId="5" fillId="0" borderId="18" xfId="0" applyNumberFormat="1" applyFont="1" applyFill="1" applyBorder="1" applyAlignment="1">
      <alignment horizontal="right"/>
    </xf>
    <xf numFmtId="0" fontId="5" fillId="0" borderId="18" xfId="0" applyFont="1" applyFill="1" applyBorder="1" applyAlignment="1">
      <alignment horizontal="center"/>
    </xf>
    <xf numFmtId="0" fontId="5" fillId="0" borderId="17" xfId="0" applyNumberFormat="1" applyFont="1" applyFill="1" applyBorder="1" applyAlignment="1">
      <alignment horizontal="center"/>
    </xf>
    <xf numFmtId="0" fontId="17" fillId="0" borderId="21" xfId="0" applyFont="1" applyFill="1" applyBorder="1" applyAlignment="1">
      <alignment horizontal="center"/>
    </xf>
    <xf numFmtId="167" fontId="6" fillId="0" borderId="0" xfId="61" applyNumberFormat="1" applyFont="1" applyFill="1" applyBorder="1" applyAlignment="1">
      <alignment horizontal="right"/>
    </xf>
    <xf numFmtId="10" fontId="6" fillId="0" borderId="21" xfId="61" applyNumberFormat="1" applyFont="1" applyFill="1" applyBorder="1" applyAlignment="1">
      <alignment horizontal="right"/>
    </xf>
    <xf numFmtId="170" fontId="68" fillId="0" borderId="21" xfId="0" applyNumberFormat="1" applyFont="1" applyBorder="1" applyAlignment="1">
      <alignment horizontal="center"/>
    </xf>
    <xf numFmtId="0" fontId="17" fillId="0" borderId="21" xfId="0" applyFont="1" applyBorder="1" applyAlignment="1">
      <alignment horizontal="center"/>
    </xf>
    <xf numFmtId="14" fontId="6" fillId="0" borderId="15" xfId="0" applyNumberFormat="1" applyFont="1" applyFill="1" applyBorder="1" applyAlignment="1">
      <alignment horizontal="center"/>
    </xf>
    <xf numFmtId="168" fontId="6" fillId="0" borderId="22" xfId="61" applyNumberFormat="1" applyFont="1" applyFill="1" applyBorder="1" applyAlignment="1">
      <alignment horizontal="center"/>
    </xf>
    <xf numFmtId="0" fontId="19" fillId="0" borderId="23" xfId="0" applyFont="1" applyFill="1" applyBorder="1" applyAlignment="1" quotePrefix="1">
      <alignment horizontal="center" wrapText="1"/>
    </xf>
    <xf numFmtId="0" fontId="19" fillId="0" borderId="16" xfId="0" applyFont="1" applyFill="1" applyBorder="1" applyAlignment="1" quotePrefix="1">
      <alignment horizontal="center" wrapText="1"/>
    </xf>
    <xf numFmtId="2" fontId="19" fillId="0" borderId="13" xfId="0" applyNumberFormat="1" applyFont="1" applyFill="1" applyBorder="1" applyAlignment="1" quotePrefix="1">
      <alignment horizontal="center" wrapText="1"/>
    </xf>
    <xf numFmtId="3" fontId="19" fillId="0" borderId="16" xfId="0" applyNumberFormat="1" applyFont="1" applyFill="1" applyBorder="1" applyAlignment="1" quotePrefix="1">
      <alignment horizontal="center" wrapText="1"/>
    </xf>
    <xf numFmtId="168" fontId="19" fillId="0" borderId="19" xfId="61" applyNumberFormat="1" applyFont="1" applyFill="1" applyBorder="1" applyAlignment="1" quotePrefix="1">
      <alignment horizontal="center" wrapText="1"/>
    </xf>
    <xf numFmtId="0" fontId="19" fillId="0" borderId="19" xfId="0" applyFont="1" applyFill="1" applyBorder="1" applyAlignment="1" quotePrefix="1">
      <alignment horizontal="center" wrapText="1"/>
    </xf>
    <xf numFmtId="170" fontId="68" fillId="0" borderId="21" xfId="106" applyNumberFormat="1" applyFont="1" applyBorder="1" applyAlignment="1">
      <alignment horizontal="center"/>
    </xf>
    <xf numFmtId="168" fontId="19" fillId="0" borderId="16" xfId="61" applyNumberFormat="1" applyFont="1" applyFill="1" applyBorder="1" applyAlignment="1" quotePrefix="1">
      <alignment horizontal="center" wrapText="1"/>
    </xf>
    <xf numFmtId="0" fontId="17" fillId="0" borderId="21" xfId="0" applyFont="1" applyFill="1" applyBorder="1" applyAlignment="1">
      <alignment horizontal="center" vertical="center"/>
    </xf>
    <xf numFmtId="168" fontId="6" fillId="0" borderId="15" xfId="67" applyNumberFormat="1" applyFont="1" applyBorder="1">
      <alignment/>
      <protection/>
    </xf>
    <xf numFmtId="168" fontId="6" fillId="0" borderId="15" xfId="37" applyNumberFormat="1" applyFont="1" applyFill="1" applyBorder="1" applyAlignment="1">
      <alignment horizontal="center"/>
    </xf>
    <xf numFmtId="0" fontId="17" fillId="0" borderId="13" xfId="0" applyFont="1" applyBorder="1" applyAlignment="1">
      <alignment/>
    </xf>
    <xf numFmtId="0" fontId="18" fillId="0" borderId="0" xfId="0" applyFont="1" applyAlignment="1">
      <alignment/>
    </xf>
    <xf numFmtId="4" fontId="6" fillId="0" borderId="0" xfId="70" applyNumberFormat="1" applyFont="1" applyFill="1" applyBorder="1">
      <alignment/>
      <protection/>
    </xf>
    <xf numFmtId="164" fontId="6" fillId="0" borderId="14" xfId="81" applyNumberFormat="1" applyFont="1" applyFill="1" applyBorder="1" applyAlignment="1">
      <alignment horizontal="right"/>
      <protection/>
    </xf>
    <xf numFmtId="164" fontId="6" fillId="0" borderId="15" xfId="81" applyNumberFormat="1" applyFont="1" applyFill="1" applyBorder="1" applyAlignment="1">
      <alignment horizontal="right"/>
      <protection/>
    </xf>
    <xf numFmtId="164" fontId="6" fillId="0" borderId="16" xfId="81" applyNumberFormat="1" applyFont="1" applyFill="1" applyBorder="1" applyAlignment="1">
      <alignment horizontal="right"/>
      <protection/>
    </xf>
    <xf numFmtId="0" fontId="19" fillId="36" borderId="18" xfId="0" applyFont="1" applyFill="1" applyBorder="1" applyAlignment="1">
      <alignment horizontal="center" wrapText="1"/>
    </xf>
    <xf numFmtId="0" fontId="6" fillId="0" borderId="18" xfId="0" applyFont="1" applyFill="1" applyBorder="1" applyAlignment="1">
      <alignment horizontal="left"/>
    </xf>
    <xf numFmtId="0" fontId="6" fillId="0" borderId="21" xfId="0" applyFont="1" applyFill="1" applyBorder="1" applyAlignment="1">
      <alignment horizontal="left"/>
    </xf>
    <xf numFmtId="0" fontId="6" fillId="0" borderId="22" xfId="0" applyFont="1" applyFill="1" applyBorder="1" applyAlignment="1">
      <alignment horizontal="left"/>
    </xf>
    <xf numFmtId="0" fontId="19" fillId="36" borderId="18" xfId="0" applyFont="1" applyFill="1" applyBorder="1" applyAlignment="1">
      <alignment horizontal="center"/>
    </xf>
    <xf numFmtId="0" fontId="19" fillId="36" borderId="17" xfId="0" applyFont="1" applyFill="1" applyBorder="1" applyAlignment="1">
      <alignment horizontal="center"/>
    </xf>
    <xf numFmtId="0" fontId="6" fillId="0" borderId="24" xfId="0" applyFont="1" applyFill="1" applyBorder="1" applyAlignment="1">
      <alignment horizontal="left"/>
    </xf>
    <xf numFmtId="168" fontId="6" fillId="0" borderId="15" xfId="39" applyNumberFormat="1" applyFont="1" applyFill="1" applyBorder="1" applyAlignment="1">
      <alignment horizontal="right"/>
    </xf>
    <xf numFmtId="0" fontId="6" fillId="0" borderId="22" xfId="0" applyFont="1" applyFill="1" applyBorder="1" applyAlignment="1">
      <alignment/>
    </xf>
    <xf numFmtId="169" fontId="6" fillId="0" borderId="15" xfId="39" applyNumberFormat="1" applyFont="1" applyFill="1" applyBorder="1" applyAlignment="1">
      <alignment horizontal="right"/>
    </xf>
    <xf numFmtId="170" fontId="6" fillId="0" borderId="19" xfId="103" applyNumberFormat="1" applyFont="1" applyFill="1" applyBorder="1" applyAlignment="1">
      <alignment/>
    </xf>
    <xf numFmtId="10" fontId="6" fillId="0" borderId="16" xfId="106" applyNumberFormat="1" applyFont="1" applyFill="1" applyBorder="1" applyAlignment="1">
      <alignment/>
    </xf>
    <xf numFmtId="0" fontId="6" fillId="0" borderId="21" xfId="0" applyFont="1" applyFill="1" applyBorder="1" applyAlignment="1">
      <alignment horizontal="left"/>
    </xf>
    <xf numFmtId="10" fontId="6" fillId="0" borderId="0" xfId="90" applyNumberFormat="1" applyFont="1" applyFill="1" applyBorder="1" applyAlignment="1">
      <alignment/>
    </xf>
    <xf numFmtId="0" fontId="19" fillId="36" borderId="24" xfId="0" applyFont="1" applyFill="1" applyBorder="1" applyAlignment="1">
      <alignment/>
    </xf>
    <xf numFmtId="170" fontId="19" fillId="36" borderId="27" xfId="90" applyNumberFormat="1" applyFont="1" applyFill="1" applyBorder="1" applyAlignment="1">
      <alignment horizontal="right"/>
    </xf>
    <xf numFmtId="0" fontId="17" fillId="0" borderId="0" xfId="0" applyFont="1" applyAlignment="1">
      <alignment/>
    </xf>
    <xf numFmtId="166" fontId="2" fillId="34" borderId="0" xfId="61" applyFont="1" applyFill="1" applyAlignment="1">
      <alignment/>
    </xf>
    <xf numFmtId="0" fontId="19" fillId="0" borderId="0" xfId="0" applyFont="1" applyFill="1" applyBorder="1" applyAlignment="1">
      <alignment wrapText="1"/>
    </xf>
    <xf numFmtId="170" fontId="68" fillId="0" borderId="0" xfId="0" applyNumberFormat="1" applyFont="1" applyBorder="1" applyAlignment="1">
      <alignment horizontal="center"/>
    </xf>
    <xf numFmtId="0" fontId="17" fillId="0" borderId="0" xfId="70" applyFont="1" applyFill="1" applyBorder="1" applyAlignment="1">
      <alignment horizontal="center"/>
      <protection/>
    </xf>
    <xf numFmtId="4" fontId="17" fillId="0" borderId="0" xfId="70" applyNumberFormat="1" applyFont="1" applyFill="1" applyBorder="1" applyAlignment="1">
      <alignment horizontal="right"/>
      <protection/>
    </xf>
    <xf numFmtId="0" fontId="19" fillId="36" borderId="14" xfId="70" applyFont="1" applyFill="1" applyBorder="1" applyAlignment="1">
      <alignment horizontal="center"/>
      <protection/>
    </xf>
    <xf numFmtId="4" fontId="19" fillId="36" borderId="14" xfId="70" applyNumberFormat="1" applyFont="1" applyFill="1" applyBorder="1" applyAlignment="1">
      <alignment horizontal="center"/>
      <protection/>
    </xf>
    <xf numFmtId="4" fontId="19" fillId="36" borderId="17" xfId="70" applyNumberFormat="1" applyFont="1" applyFill="1" applyBorder="1" applyAlignment="1">
      <alignment horizontal="center"/>
      <protection/>
    </xf>
    <xf numFmtId="10" fontId="6" fillId="0" borderId="14" xfId="90" applyNumberFormat="1" applyFont="1" applyFill="1" applyBorder="1" applyAlignment="1">
      <alignment/>
    </xf>
    <xf numFmtId="0" fontId="0" fillId="38" borderId="15" xfId="0" applyFill="1" applyBorder="1" applyAlignment="1">
      <alignment horizontal="center" vertical="center" wrapText="1"/>
    </xf>
    <xf numFmtId="0" fontId="68" fillId="38" borderId="15" xfId="0" applyFont="1" applyFill="1" applyBorder="1" applyAlignment="1">
      <alignment horizontal="center" vertical="center"/>
    </xf>
    <xf numFmtId="0" fontId="0" fillId="38" borderId="15" xfId="0" applyFill="1" applyBorder="1" applyAlignment="1">
      <alignment horizontal="center" vertical="center"/>
    </xf>
    <xf numFmtId="0" fontId="0" fillId="0" borderId="25" xfId="0" applyBorder="1" applyAlignment="1">
      <alignment/>
    </xf>
    <xf numFmtId="0" fontId="0" fillId="35" borderId="0" xfId="0" applyFill="1" applyBorder="1" applyAlignment="1">
      <alignment horizontal="center"/>
    </xf>
    <xf numFmtId="0" fontId="0" fillId="35" borderId="0" xfId="0" applyFill="1" applyBorder="1" applyAlignment="1">
      <alignment horizontal="center" vertical="center" wrapText="1"/>
    </xf>
    <xf numFmtId="0" fontId="0" fillId="35" borderId="22" xfId="0" applyFill="1" applyBorder="1" applyAlignment="1">
      <alignment horizontal="center"/>
    </xf>
    <xf numFmtId="0" fontId="0" fillId="35" borderId="22" xfId="0" applyFill="1" applyBorder="1" applyAlignment="1">
      <alignment horizontal="center" vertical="center" wrapText="1"/>
    </xf>
    <xf numFmtId="0" fontId="0" fillId="35" borderId="0" xfId="0" applyFill="1" applyAlignment="1">
      <alignment/>
    </xf>
    <xf numFmtId="0" fontId="0" fillId="35" borderId="13" xfId="0" applyFill="1" applyBorder="1" applyAlignment="1">
      <alignment horizontal="center" vertical="center" wrapText="1"/>
    </xf>
    <xf numFmtId="0" fontId="19" fillId="36" borderId="27" xfId="70" applyFont="1" applyFill="1" applyBorder="1" applyAlignment="1">
      <alignment horizontal="center"/>
      <protection/>
    </xf>
    <xf numFmtId="4" fontId="19" fillId="36" borderId="27" xfId="70" applyNumberFormat="1" applyFont="1" applyFill="1" applyBorder="1" applyAlignment="1">
      <alignment horizontal="center"/>
      <protection/>
    </xf>
    <xf numFmtId="4" fontId="19" fillId="36" borderId="20" xfId="70" applyNumberFormat="1" applyFont="1" applyFill="1" applyBorder="1" applyAlignment="1">
      <alignment horizontal="center"/>
      <protection/>
    </xf>
    <xf numFmtId="0" fontId="19" fillId="0" borderId="24" xfId="70" applyFont="1" applyFill="1" applyBorder="1" applyAlignment="1">
      <alignment horizontal="center"/>
      <protection/>
    </xf>
    <xf numFmtId="4" fontId="19" fillId="0" borderId="27" xfId="70" applyNumberFormat="1" applyFont="1" applyFill="1" applyBorder="1" applyAlignment="1">
      <alignment horizontal="center"/>
      <protection/>
    </xf>
    <xf numFmtId="4" fontId="19" fillId="0" borderId="20" xfId="70" applyNumberFormat="1" applyFont="1" applyFill="1" applyBorder="1" applyAlignment="1">
      <alignment horizontal="center"/>
      <protection/>
    </xf>
    <xf numFmtId="0" fontId="0" fillId="38" borderId="15" xfId="0" applyFill="1" applyBorder="1" applyAlignment="1">
      <alignment horizontal="center" vertical="center"/>
    </xf>
    <xf numFmtId="0" fontId="6" fillId="0" borderId="18" xfId="0" applyFont="1" applyFill="1" applyBorder="1" applyAlignment="1">
      <alignment horizontal="left"/>
    </xf>
    <xf numFmtId="0" fontId="6" fillId="0" borderId="21" xfId="0" applyFont="1" applyFill="1" applyBorder="1" applyAlignment="1">
      <alignment horizontal="left"/>
    </xf>
    <xf numFmtId="0" fontId="19" fillId="36" borderId="18" xfId="0" applyFont="1" applyFill="1" applyBorder="1" applyAlignment="1">
      <alignment horizontal="center"/>
    </xf>
    <xf numFmtId="0" fontId="6" fillId="0" borderId="24" xfId="0" applyFont="1" applyFill="1" applyBorder="1" applyAlignment="1">
      <alignment horizontal="left"/>
    </xf>
    <xf numFmtId="169" fontId="6" fillId="0" borderId="0" xfId="43" applyNumberFormat="1" applyFont="1" applyFill="1" applyBorder="1" applyAlignment="1">
      <alignment horizontal="right"/>
    </xf>
    <xf numFmtId="0" fontId="0" fillId="0" borderId="13" xfId="0" applyFont="1" applyBorder="1" applyAlignment="1">
      <alignment/>
    </xf>
    <xf numFmtId="0" fontId="19" fillId="36" borderId="14" xfId="0" applyFont="1" applyFill="1" applyBorder="1" applyAlignment="1">
      <alignment wrapText="1"/>
    </xf>
    <xf numFmtId="0" fontId="19" fillId="36" borderId="16" xfId="0" applyFont="1" applyFill="1" applyBorder="1" applyAlignment="1">
      <alignment wrapText="1"/>
    </xf>
    <xf numFmtId="0" fontId="0" fillId="38" borderId="15" xfId="0" applyFill="1" applyBorder="1" applyAlignment="1">
      <alignment horizontal="center" vertical="center"/>
    </xf>
    <xf numFmtId="10" fontId="6" fillId="0" borderId="15" xfId="90" applyNumberFormat="1" applyFont="1" applyFill="1" applyBorder="1" applyAlignment="1">
      <alignment/>
    </xf>
    <xf numFmtId="0" fontId="17" fillId="0" borderId="15" xfId="70" applyFont="1" applyFill="1" applyBorder="1" applyAlignment="1">
      <alignment horizontal="center"/>
      <protection/>
    </xf>
    <xf numFmtId="4" fontId="6" fillId="0" borderId="15" xfId="70" applyNumberFormat="1" applyFont="1" applyFill="1" applyBorder="1">
      <alignment/>
      <protection/>
    </xf>
    <xf numFmtId="0" fontId="17" fillId="0" borderId="16" xfId="70" applyFont="1" applyFill="1" applyBorder="1" applyAlignment="1">
      <alignment horizontal="center"/>
      <protection/>
    </xf>
    <xf numFmtId="4" fontId="6" fillId="0" borderId="16" xfId="70" applyNumberFormat="1" applyFont="1" applyFill="1" applyBorder="1">
      <alignment/>
      <protection/>
    </xf>
    <xf numFmtId="10" fontId="6" fillId="0" borderId="13" xfId="90" applyNumberFormat="1" applyFont="1" applyFill="1" applyBorder="1" applyAlignment="1">
      <alignment/>
    </xf>
    <xf numFmtId="4" fontId="17" fillId="0" borderId="22" xfId="70" applyNumberFormat="1" applyFont="1" applyFill="1" applyBorder="1" applyAlignment="1">
      <alignment horizontal="center"/>
      <protection/>
    </xf>
    <xf numFmtId="4" fontId="17" fillId="0" borderId="19" xfId="70" applyNumberFormat="1" applyFont="1" applyFill="1" applyBorder="1" applyAlignment="1">
      <alignment horizontal="center"/>
      <protection/>
    </xf>
    <xf numFmtId="0" fontId="17" fillId="0" borderId="14" xfId="70" applyFont="1" applyFill="1" applyBorder="1" applyAlignment="1">
      <alignment horizontal="center"/>
      <protection/>
    </xf>
    <xf numFmtId="4" fontId="6" fillId="0" borderId="14" xfId="70" applyNumberFormat="1" applyFont="1" applyFill="1" applyBorder="1">
      <alignment/>
      <protection/>
    </xf>
    <xf numFmtId="10" fontId="6" fillId="0" borderId="25" xfId="90" applyNumberFormat="1" applyFont="1" applyFill="1" applyBorder="1" applyAlignment="1">
      <alignment/>
    </xf>
    <xf numFmtId="4" fontId="17" fillId="0" borderId="17" xfId="70" applyNumberFormat="1" applyFont="1" applyFill="1" applyBorder="1" applyAlignment="1">
      <alignment horizontal="center"/>
      <protection/>
    </xf>
    <xf numFmtId="166" fontId="5" fillId="34" borderId="0" xfId="61" applyFont="1" applyFill="1" applyBorder="1" applyAlignment="1">
      <alignment/>
    </xf>
    <xf numFmtId="166" fontId="2" fillId="0" borderId="26" xfId="61" applyFont="1" applyBorder="1" applyAlignment="1">
      <alignment/>
    </xf>
    <xf numFmtId="166" fontId="2" fillId="0" borderId="0" xfId="61" applyFont="1" applyAlignment="1">
      <alignment/>
    </xf>
    <xf numFmtId="166" fontId="0" fillId="0" borderId="0" xfId="61" applyFont="1" applyAlignment="1">
      <alignment/>
    </xf>
    <xf numFmtId="166" fontId="2" fillId="0" borderId="0" xfId="61" applyFont="1" applyBorder="1" applyAlignment="1">
      <alignment/>
    </xf>
    <xf numFmtId="166" fontId="2" fillId="34" borderId="26" xfId="61" applyFont="1" applyFill="1" applyBorder="1" applyAlignment="1">
      <alignment/>
    </xf>
    <xf numFmtId="166" fontId="67" fillId="33" borderId="0" xfId="61" applyFont="1" applyFill="1" applyBorder="1" applyAlignment="1">
      <alignment/>
    </xf>
    <xf numFmtId="166" fontId="5" fillId="0" borderId="0" xfId="61" applyFont="1" applyFill="1" applyBorder="1" applyAlignment="1">
      <alignment/>
    </xf>
    <xf numFmtId="166" fontId="2" fillId="0" borderId="26" xfId="61" applyFont="1" applyFill="1" applyBorder="1" applyAlignment="1">
      <alignment/>
    </xf>
    <xf numFmtId="0" fontId="0" fillId="0" borderId="0" xfId="0" applyFill="1" applyAlignment="1">
      <alignment/>
    </xf>
    <xf numFmtId="0" fontId="0" fillId="0" borderId="0" xfId="0" applyFill="1" applyAlignment="1">
      <alignment horizontal="center"/>
    </xf>
    <xf numFmtId="14" fontId="17" fillId="0" borderId="15" xfId="0" applyNumberFormat="1" applyFont="1" applyBorder="1" applyAlignment="1">
      <alignment horizontal="center"/>
    </xf>
    <xf numFmtId="175" fontId="6" fillId="0" borderId="21" xfId="97" applyNumberFormat="1" applyFont="1" applyFill="1" applyBorder="1" applyAlignment="1">
      <alignment horizontal="right"/>
    </xf>
    <xf numFmtId="15" fontId="14" fillId="0" borderId="22" xfId="68" applyNumberFormat="1" applyFont="1" applyFill="1" applyBorder="1" applyAlignment="1">
      <alignment horizontal="right"/>
      <protection/>
    </xf>
    <xf numFmtId="0" fontId="0" fillId="0" borderId="15" xfId="0" applyBorder="1" applyAlignment="1">
      <alignment horizontal="left" vertical="top" wrapText="1"/>
    </xf>
    <xf numFmtId="0" fontId="0" fillId="38" borderId="15" xfId="0" applyFill="1" applyBorder="1" applyAlignment="1">
      <alignment horizontal="center" vertical="center"/>
    </xf>
    <xf numFmtId="0" fontId="19" fillId="36" borderId="17" xfId="0" applyFont="1" applyFill="1" applyBorder="1" applyAlignment="1">
      <alignment horizontal="center"/>
    </xf>
    <xf numFmtId="0" fontId="6" fillId="0" borderId="18" xfId="0" applyFont="1" applyFill="1" applyBorder="1" applyAlignment="1">
      <alignment horizontal="left"/>
    </xf>
    <xf numFmtId="0" fontId="6" fillId="0" borderId="21" xfId="0" applyFont="1" applyFill="1" applyBorder="1" applyAlignment="1">
      <alignment horizontal="left"/>
    </xf>
    <xf numFmtId="0" fontId="6" fillId="0" borderId="13" xfId="75" applyFont="1" applyFill="1" applyBorder="1" applyAlignment="1">
      <alignment/>
      <protection/>
    </xf>
    <xf numFmtId="0" fontId="6" fillId="0" borderId="18" xfId="0" applyFont="1" applyFill="1" applyBorder="1" applyAlignment="1">
      <alignment/>
    </xf>
    <xf numFmtId="166" fontId="6" fillId="0" borderId="14" xfId="61" applyFont="1" applyFill="1" applyBorder="1" applyAlignment="1">
      <alignment/>
    </xf>
    <xf numFmtId="0" fontId="6" fillId="0" borderId="23" xfId="0" applyFont="1" applyFill="1" applyBorder="1" applyAlignment="1">
      <alignment/>
    </xf>
    <xf numFmtId="0" fontId="6" fillId="0" borderId="21" xfId="0" applyFont="1" applyFill="1" applyBorder="1" applyAlignment="1">
      <alignment/>
    </xf>
    <xf numFmtId="166" fontId="6" fillId="0" borderId="15" xfId="61" applyFont="1" applyFill="1" applyBorder="1" applyAlignment="1">
      <alignment/>
    </xf>
    <xf numFmtId="0" fontId="6" fillId="0" borderId="0" xfId="75" applyFont="1" applyBorder="1" applyAlignment="1">
      <alignment horizontal="center"/>
      <protection/>
    </xf>
    <xf numFmtId="0" fontId="6" fillId="0" borderId="13" xfId="75" applyFont="1" applyBorder="1" applyAlignment="1">
      <alignment horizontal="center"/>
      <protection/>
    </xf>
    <xf numFmtId="0" fontId="0" fillId="0" borderId="13" xfId="0" applyFont="1" applyBorder="1" applyAlignment="1">
      <alignment horizontal="center"/>
    </xf>
    <xf numFmtId="0" fontId="6" fillId="0" borderId="17" xfId="75" applyFont="1" applyBorder="1" applyAlignment="1">
      <alignment/>
      <protection/>
    </xf>
    <xf numFmtId="0" fontId="6" fillId="0" borderId="19" xfId="75" applyFont="1" applyBorder="1" applyAlignment="1">
      <alignment/>
      <protection/>
    </xf>
    <xf numFmtId="0" fontId="6" fillId="0" borderId="22" xfId="75" applyFont="1" applyBorder="1" applyAlignment="1">
      <alignment/>
      <protection/>
    </xf>
    <xf numFmtId="0" fontId="19" fillId="36" borderId="25" xfId="0" applyFont="1" applyFill="1" applyBorder="1" applyAlignment="1">
      <alignment horizontal="center" wrapText="1"/>
    </xf>
    <xf numFmtId="0" fontId="19" fillId="36" borderId="13" xfId="0" applyFont="1" applyFill="1" applyBorder="1" applyAlignment="1">
      <alignment horizontal="center" wrapText="1"/>
    </xf>
    <xf numFmtId="0" fontId="19" fillId="36" borderId="17" xfId="0" applyFont="1" applyFill="1" applyBorder="1" applyAlignment="1">
      <alignment wrapText="1"/>
    </xf>
    <xf numFmtId="174" fontId="0" fillId="0" borderId="0" xfId="0" applyNumberFormat="1" applyAlignment="1">
      <alignment/>
    </xf>
    <xf numFmtId="0" fontId="6" fillId="0" borderId="0" xfId="74" applyFont="1" applyFill="1" applyBorder="1" applyAlignment="1">
      <alignment horizontal="left" vertical="top" wrapText="1"/>
      <protection/>
    </xf>
    <xf numFmtId="0" fontId="6"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5" fillId="0" borderId="0" xfId="73" applyFont="1" applyFill="1" applyBorder="1" applyAlignment="1">
      <alignment horizontal="left" vertical="top" wrapText="1"/>
      <protection/>
    </xf>
    <xf numFmtId="0" fontId="0" fillId="0" borderId="0" xfId="73" applyAlignment="1">
      <alignment wrapText="1"/>
      <protection/>
    </xf>
    <xf numFmtId="0" fontId="68" fillId="35" borderId="15" xfId="0" applyFont="1" applyFill="1" applyBorder="1" applyAlignment="1">
      <alignment horizontal="center" vertical="center"/>
    </xf>
    <xf numFmtId="0" fontId="0" fillId="35" borderId="15" xfId="0" applyFill="1" applyBorder="1" applyAlignment="1">
      <alignment horizontal="center" vertical="center"/>
    </xf>
    <xf numFmtId="0" fontId="68" fillId="35" borderId="15" xfId="0" applyFont="1" applyFill="1" applyBorder="1" applyAlignment="1">
      <alignment horizontal="center" vertical="center" wrapText="1"/>
    </xf>
    <xf numFmtId="0" fontId="0" fillId="38" borderId="15" xfId="0" applyFill="1" applyBorder="1" applyAlignment="1">
      <alignment horizontal="center" vertical="center" wrapText="1"/>
    </xf>
    <xf numFmtId="0" fontId="68" fillId="38" borderId="15" xfId="0" applyFont="1" applyFill="1" applyBorder="1" applyAlignment="1">
      <alignment horizontal="center" vertical="center"/>
    </xf>
    <xf numFmtId="0" fontId="0" fillId="38" borderId="15" xfId="0" applyFill="1" applyBorder="1" applyAlignment="1">
      <alignment horizontal="center" vertical="center"/>
    </xf>
    <xf numFmtId="0" fontId="19" fillId="36" borderId="18" xfId="0" applyFont="1" applyFill="1" applyBorder="1" applyAlignment="1">
      <alignment horizontal="center" wrapText="1"/>
    </xf>
    <xf numFmtId="0" fontId="19" fillId="36" borderId="17" xfId="0" applyFont="1" applyFill="1" applyBorder="1" applyAlignment="1">
      <alignment horizontal="center" wrapText="1"/>
    </xf>
    <xf numFmtId="0" fontId="19" fillId="36" borderId="18" xfId="0" applyFont="1" applyFill="1" applyBorder="1" applyAlignment="1">
      <alignment horizontal="center" vertical="top" wrapText="1"/>
    </xf>
    <xf numFmtId="0" fontId="19" fillId="36" borderId="17" xfId="0" applyFont="1" applyFill="1" applyBorder="1" applyAlignment="1">
      <alignment horizontal="center" vertical="top" wrapText="1"/>
    </xf>
    <xf numFmtId="0" fontId="19" fillId="36" borderId="23" xfId="0" applyFont="1" applyFill="1" applyBorder="1" applyAlignment="1">
      <alignment horizontal="center" vertical="top" wrapText="1"/>
    </xf>
    <xf numFmtId="0" fontId="19" fillId="36" borderId="19" xfId="0" applyFont="1" applyFill="1" applyBorder="1" applyAlignment="1">
      <alignment horizontal="center" vertical="top" wrapText="1"/>
    </xf>
    <xf numFmtId="0" fontId="0" fillId="0" borderId="25" xfId="0" applyBorder="1" applyAlignment="1">
      <alignment vertical="top" wrapText="1"/>
    </xf>
    <xf numFmtId="0" fontId="0" fillId="0" borderId="0" xfId="0" applyBorder="1" applyAlignment="1">
      <alignment vertical="top" wrapText="1"/>
    </xf>
    <xf numFmtId="0" fontId="19" fillId="36" borderId="18" xfId="0" applyFont="1" applyFill="1" applyBorder="1" applyAlignment="1">
      <alignment horizontal="center"/>
    </xf>
    <xf numFmtId="0" fontId="19" fillId="36" borderId="17" xfId="0" applyFont="1" applyFill="1" applyBorder="1" applyAlignment="1">
      <alignment horizontal="center"/>
    </xf>
    <xf numFmtId="0" fontId="6" fillId="0" borderId="24" xfId="0" applyFont="1" applyFill="1" applyBorder="1" applyAlignment="1">
      <alignment horizontal="left"/>
    </xf>
    <xf numFmtId="0" fontId="6" fillId="0" borderId="20" xfId="0" applyFont="1" applyFill="1" applyBorder="1" applyAlignment="1">
      <alignment horizontal="left"/>
    </xf>
    <xf numFmtId="0" fontId="0" fillId="0" borderId="17" xfId="0" applyBorder="1" applyAlignment="1">
      <alignment/>
    </xf>
    <xf numFmtId="0" fontId="0" fillId="0" borderId="23" xfId="0" applyBorder="1" applyAlignment="1">
      <alignment/>
    </xf>
    <xf numFmtId="0" fontId="0" fillId="0" borderId="19" xfId="0" applyBorder="1" applyAlignment="1">
      <alignment/>
    </xf>
    <xf numFmtId="0" fontId="6" fillId="0" borderId="18" xfId="0" applyFont="1" applyFill="1" applyBorder="1" applyAlignment="1">
      <alignment horizontal="left"/>
    </xf>
    <xf numFmtId="0" fontId="6" fillId="0" borderId="17" xfId="0" applyFont="1" applyFill="1" applyBorder="1" applyAlignment="1">
      <alignment horizontal="left"/>
    </xf>
    <xf numFmtId="0" fontId="6" fillId="0" borderId="21" xfId="0" applyFont="1" applyFill="1" applyBorder="1" applyAlignment="1">
      <alignment horizontal="left"/>
    </xf>
    <xf numFmtId="0" fontId="6" fillId="0" borderId="22" xfId="0" applyFont="1" applyFill="1" applyBorder="1" applyAlignment="1">
      <alignment horizontal="left"/>
    </xf>
    <xf numFmtId="0" fontId="5" fillId="0" borderId="25" xfId="0" applyFont="1" applyFill="1" applyBorder="1" applyAlignment="1">
      <alignment vertical="top"/>
    </xf>
    <xf numFmtId="0" fontId="0" fillId="0" borderId="25" xfId="0" applyBorder="1" applyAlignment="1">
      <alignment vertical="top"/>
    </xf>
    <xf numFmtId="0" fontId="0" fillId="0" borderId="0" xfId="0" applyAlignment="1">
      <alignment vertical="top"/>
    </xf>
    <xf numFmtId="0" fontId="0" fillId="0" borderId="25" xfId="0" applyFont="1" applyBorder="1" applyAlignment="1">
      <alignment vertical="top" wrapText="1"/>
    </xf>
    <xf numFmtId="0" fontId="0" fillId="0" borderId="0" xfId="0" applyFont="1" applyAlignment="1">
      <alignment vertical="top" wrapText="1"/>
    </xf>
    <xf numFmtId="0" fontId="5" fillId="0" borderId="0" xfId="0" applyFont="1" applyFill="1" applyBorder="1" applyAlignment="1">
      <alignment vertical="top"/>
    </xf>
    <xf numFmtId="0" fontId="6" fillId="0" borderId="0" xfId="0" applyFont="1" applyFill="1" applyBorder="1" applyAlignment="1" quotePrefix="1">
      <alignment horizontal="center"/>
    </xf>
    <xf numFmtId="0" fontId="2" fillId="0" borderId="0" xfId="0" applyFont="1" applyAlignment="1">
      <alignment horizontal="left" vertical="top" wrapText="1"/>
    </xf>
    <xf numFmtId="0" fontId="5" fillId="0" borderId="0" xfId="0" applyFont="1" applyFill="1" applyAlignment="1">
      <alignment horizontal="left" vertical="top" wrapText="1"/>
    </xf>
    <xf numFmtId="0" fontId="0" fillId="0" borderId="0" xfId="0" applyFont="1" applyAlignment="1">
      <alignment horizontal="left" wrapText="1"/>
    </xf>
  </cellXfs>
  <cellStyles count="10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12" xfId="37"/>
    <cellStyle name="Comma 16" xfId="38"/>
    <cellStyle name="Comma 18" xfId="39"/>
    <cellStyle name="Comma 2" xfId="40"/>
    <cellStyle name="Comma 20" xfId="41"/>
    <cellStyle name="Comma 21" xfId="42"/>
    <cellStyle name="Comma 22" xfId="43"/>
    <cellStyle name="Comma 24" xfId="44"/>
    <cellStyle name="Comma 3" xfId="45"/>
    <cellStyle name="Comma 3 11" xfId="46"/>
    <cellStyle name="Comma 3 25" xfId="47"/>
    <cellStyle name="Comma 4" xfId="48"/>
    <cellStyle name="Comma 5" xfId="49"/>
    <cellStyle name="Comma_Fosse Trust Tables" xfId="50"/>
    <cellStyle name="Encabezado 4" xfId="51"/>
    <cellStyle name="Énfasis1" xfId="52"/>
    <cellStyle name="Énfasis2" xfId="53"/>
    <cellStyle name="Énfasis3" xfId="54"/>
    <cellStyle name="Énfasis4" xfId="55"/>
    <cellStyle name="Énfasis5" xfId="56"/>
    <cellStyle name="Énfasis6" xfId="57"/>
    <cellStyle name="Entrada" xfId="58"/>
    <cellStyle name="Hyperlink" xfId="59"/>
    <cellStyle name="Incorrecto" xfId="60"/>
    <cellStyle name="Comma" xfId="61"/>
    <cellStyle name="Comma [0]" xfId="62"/>
    <cellStyle name="Currency" xfId="63"/>
    <cellStyle name="Currency [0]" xfId="64"/>
    <cellStyle name="Neutral" xfId="65"/>
    <cellStyle name="Normal 10" xfId="66"/>
    <cellStyle name="Normal 19" xfId="67"/>
    <cellStyle name="Normal 2" xfId="68"/>
    <cellStyle name="Normal 20" xfId="69"/>
    <cellStyle name="Normal 21" xfId="70"/>
    <cellStyle name="Normal 21 2 2" xfId="71"/>
    <cellStyle name="Normal 21 2 2 2" xfId="72"/>
    <cellStyle name="Normal 24" xfId="73"/>
    <cellStyle name="Normal 29" xfId="74"/>
    <cellStyle name="Normal 3" xfId="75"/>
    <cellStyle name="Normal 3 11 2" xfId="76"/>
    <cellStyle name="Normal 30" xfId="77"/>
    <cellStyle name="Normal 4" xfId="78"/>
    <cellStyle name="Normal 41" xfId="79"/>
    <cellStyle name="Normal 43" xfId="80"/>
    <cellStyle name="Normal 6" xfId="81"/>
    <cellStyle name="Normal 7" xfId="82"/>
    <cellStyle name="Normal 71" xfId="83"/>
    <cellStyle name="Normal 73" xfId="84"/>
    <cellStyle name="Normal 8" xfId="85"/>
    <cellStyle name="Notas" xfId="86"/>
    <cellStyle name="Percent 10" xfId="87"/>
    <cellStyle name="Percent 11" xfId="88"/>
    <cellStyle name="Percent 12" xfId="89"/>
    <cellStyle name="Percent 15" xfId="90"/>
    <cellStyle name="Percent 15 2" xfId="91"/>
    <cellStyle name="Percent 15 9" xfId="92"/>
    <cellStyle name="Percent 17" xfId="93"/>
    <cellStyle name="Percent 18" xfId="94"/>
    <cellStyle name="Percent 2" xfId="95"/>
    <cellStyle name="Percent 2 2" xfId="96"/>
    <cellStyle name="Percent 3" xfId="97"/>
    <cellStyle name="Percent 3 18 2" xfId="98"/>
    <cellStyle name="Percent 4" xfId="99"/>
    <cellStyle name="Percent 5" xfId="100"/>
    <cellStyle name="Percent 5 4" xfId="101"/>
    <cellStyle name="Percent 5 5" xfId="102"/>
    <cellStyle name="Percent 6" xfId="103"/>
    <cellStyle name="Percent 7" xfId="104"/>
    <cellStyle name="Percent 9" xfId="105"/>
    <cellStyle name="Percent" xfId="106"/>
    <cellStyle name="Salida" xfId="107"/>
    <cellStyle name="Texto de advertencia" xfId="108"/>
    <cellStyle name="Texto explicativo" xfId="109"/>
    <cellStyle name="Título" xfId="110"/>
    <cellStyle name="Título 1" xfId="111"/>
    <cellStyle name="Título 2" xfId="112"/>
    <cellStyle name="Título 3" xfId="113"/>
    <cellStyle name="Total" xfId="114"/>
  </cellStyles>
  <dxfs count="2">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28575</xdr:rowOff>
    </xdr:from>
    <xdr:to>
      <xdr:col>17</xdr:col>
      <xdr:colOff>0</xdr:colOff>
      <xdr:row>12</xdr:row>
      <xdr:rowOff>19050</xdr:rowOff>
    </xdr:to>
    <xdr:grpSp>
      <xdr:nvGrpSpPr>
        <xdr:cNvPr id="1" name="Group 7"/>
        <xdr:cNvGrpSpPr>
          <a:grpSpLocks/>
        </xdr:cNvGrpSpPr>
      </xdr:nvGrpSpPr>
      <xdr:grpSpPr>
        <a:xfrm>
          <a:off x="438150" y="514350"/>
          <a:ext cx="15535275" cy="1447800"/>
          <a:chOff x="214282" y="357165"/>
          <a:chExt cx="8286808" cy="1143009"/>
        </a:xfrm>
        <a:solidFill>
          <a:srgbClr val="FFFFFF"/>
        </a:solidFill>
      </xdr:grpSpPr>
      <xdr:pic>
        <xdr:nvPicPr>
          <xdr:cNvPr id="2"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3"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4"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rPr>
              <a:t>UK Secured Funding Programmes</a:t>
            </a:r>
          </a:p>
        </xdr:txBody>
      </xdr:sp>
      <xdr:sp>
        <xdr:nvSpPr>
          <xdr:cNvPr id="5"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latin typeface="Calibri"/>
                <a:ea typeface="Calibri"/>
                <a:cs typeface="Calibri"/>
              </a:rPr>
              <a:t>Holmes</a:t>
            </a:r>
            <a:r>
              <a:rPr lang="en-US" cap="none" sz="1800" b="0" i="0" u="none" baseline="0">
                <a:solidFill>
                  <a:srgbClr val="FFFFFF"/>
                </a:solidFill>
                <a:latin typeface="Calibri"/>
                <a:ea typeface="Calibri"/>
                <a:cs typeface="Calibri"/>
              </a:rPr>
              <a:t> Master Issuer</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hchad5\Local%20Settings\Temporary%20Internet%20Files\Content.Outlook\2LDOQKFK\Holmes%20IR%20Template%2030042012%20for%20ALM%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hchad5\Local%20Settings\Temporary%20Internet%20Files\Content.Outlook\87PBK642\Page%20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olmes%20IR%20Template%2030042012%20for%20AL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10">
        <row r="10">
          <cell r="C10">
            <v>0.015925030624403834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CESS FLOW"/>
      <sheetName val="SOX Change Control - tba"/>
      <sheetName val="Processes"/>
      <sheetName val="IRpg1"/>
      <sheetName val="Page 2"/>
      <sheetName val="IRpg3"/>
      <sheetName val="IRpg4"/>
      <sheetName val="IRpg5"/>
      <sheetName val="Page 6"/>
      <sheetName val="Page 7"/>
      <sheetName val="Page 8"/>
      <sheetName val="Page 9"/>
      <sheetName val="Page 10"/>
      <sheetName val="IRpg11"/>
      <sheetName val="MSS"/>
      <sheetName val="Prospectus Arrears Table"/>
      <sheetName val="IR Data"/>
      <sheetName val="PIP Data"/>
      <sheetName val="Previous Raw Strats"/>
      <sheetName val="Raw Strats"/>
      <sheetName val="Control"/>
      <sheetName val="Report 1"/>
      <sheetName val="CPR Summary"/>
      <sheetName val="CPR Total"/>
      <sheetName val="CPR Unscheduled"/>
      <sheetName val="Scheduled Repayments"/>
      <sheetName val="MBSBSF1B"/>
    </sheetNames>
    <sheetDataSet>
      <sheetData sheetId="16">
        <row r="5">
          <cell r="C5">
            <v>41009</v>
          </cell>
        </row>
        <row r="9">
          <cell r="C9" t="str">
            <v>Y</v>
          </cell>
        </row>
        <row r="10">
          <cell r="C10">
            <v>41018</v>
          </cell>
        </row>
      </sheetData>
      <sheetData sheetId="19">
        <row r="29">
          <cell r="A29" t="str">
            <v>As at the report date, the maximum loan size was £ 749,617.93, the minimum loan size was £ -1,419.49 and the average loan size was £ 103,682.71.</v>
          </cell>
        </row>
        <row r="48">
          <cell r="A48" t="str">
            <v>As at the report date, the maximum unindexed LTV was 237.29, the minimum unindexed LTV was -1.44 and the weighted average unindexed LTV was 63.66.</v>
          </cell>
        </row>
        <row r="67">
          <cell r="A67" t="str">
            <v>As at the report date, the maximum indexed LTV was 153.35, the minimum indexed LTV was 0.00 and the weighted average indexed LTV was 68.20.</v>
          </cell>
        </row>
        <row r="130">
          <cell r="A130" t="str">
            <v>As at the report date, the maximum seasoning for a loan was 200.00 months, the minimum seasoning was 9.00 months and the weighted average seasoning was 62.08 months.</v>
          </cell>
        </row>
        <row r="151">
          <cell r="A151" t="str">
            <v>As at the report date, the maximum remaining term for a loan was 420.00 months, the minimum remaining term was -26.00 months and the weighted average remaining term was 191.28 months.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Bloomberg Ratings"/>
      <sheetName val="Sheet3"/>
    </sheetNames>
    <sheetDataSet>
      <sheetData sheetId="1">
        <row r="13">
          <cell r="B13" t="str">
            <v>Long Term Rating </v>
          </cell>
          <cell r="C13" t="str">
            <v>Short Term Rating</v>
          </cell>
        </row>
        <row r="14">
          <cell r="A14" t="str">
            <v>Santander UK</v>
          </cell>
          <cell r="B14" t="str">
            <v>A+ / A1 *- / A+</v>
          </cell>
          <cell r="C14" t="str">
            <v>F1 / P-1 / A-1</v>
          </cell>
        </row>
        <row r="15">
          <cell r="A15" t="str">
            <v>Abbey National Treasury Services plc</v>
          </cell>
          <cell r="B15" t="str">
            <v>A+ / A1 *- / A+</v>
          </cell>
          <cell r="C15" t="str">
            <v>F1 / P-1 / A-1</v>
          </cell>
        </row>
        <row r="16">
          <cell r="A16" t="str">
            <v>Credit Suisse International</v>
          </cell>
          <cell r="B16" t="str">
            <v>A / (P)Aa2 *- / A</v>
          </cell>
          <cell r="C16" t="str">
            <v>F1 / (P)P-1 / A-1</v>
          </cell>
        </row>
        <row r="17">
          <cell r="A17" t="str">
            <v>Royal Bank of Scotland plc</v>
          </cell>
          <cell r="B17" t="str">
            <v>A / A3     *- / A-</v>
          </cell>
          <cell r="C17" t="str">
            <v>F1 / P-2 / A-2</v>
          </cell>
        </row>
        <row r="18">
          <cell r="A18" t="str">
            <v>UBS AG</v>
          </cell>
          <cell r="B18" t="str">
            <v>A / Aa3    *- / A</v>
          </cell>
          <cell r="C18" t="str">
            <v>F1 / P-1    *- / A-1</v>
          </cell>
        </row>
        <row r="19">
          <cell r="A19" t="str">
            <v>Citibank N.A.</v>
          </cell>
          <cell r="B19" t="str">
            <v>A / A1     *- / A</v>
          </cell>
          <cell r="C19" t="str">
            <v>F1 / P-1    *- / A-1</v>
          </cell>
        </row>
        <row r="20">
          <cell r="A20" t="str">
            <v>Barclays Bank plc</v>
          </cell>
          <cell r="B20" t="str">
            <v>A / A1 *- / A</v>
          </cell>
          <cell r="C20" t="str">
            <v>F1 / P-1    *- / A-1</v>
          </cell>
        </row>
        <row r="21">
          <cell r="A21" t="str">
            <v>BNP Paribas</v>
          </cell>
          <cell r="B21" t="str">
            <v>A+ / Aa3 *- / AA-</v>
          </cell>
          <cell r="C21" t="str">
            <v>F1+ / P-1 / A-1+</v>
          </cell>
        </row>
        <row r="22">
          <cell r="A22" t="str">
            <v>Deutsche Bank AG</v>
          </cell>
          <cell r="B22" t="str">
            <v>A+ / Aa3 *- / A+</v>
          </cell>
          <cell r="C22" t="str">
            <v>F1+ / P-1 / A-1</v>
          </cell>
        </row>
        <row r="23">
          <cell r="A23" t="str">
            <v>Bank of America N.A.</v>
          </cell>
          <cell r="B23" t="str">
            <v>A / Baa1 *- / A-</v>
          </cell>
          <cell r="C23" t="str">
            <v>F1 / P-2 / A-2</v>
          </cell>
        </row>
        <row r="24">
          <cell r="A24" t="str">
            <v>HSBC US Inc.</v>
          </cell>
          <cell r="B24" t="str">
            <v>AA / A1 / A+</v>
          </cell>
          <cell r="C24" t="str">
            <v>F1+ / P-1 / A-1</v>
          </cell>
        </row>
        <row r="25">
          <cell r="A25" t="str">
            <v>Bank of New York Mellon</v>
          </cell>
          <cell r="B25" t="str">
            <v>AA- / Aa2 *- / A+</v>
          </cell>
          <cell r="C25" t="str">
            <v>F1+ / P-1 / A-1</v>
          </cell>
        </row>
        <row r="27">
          <cell r="B27" t="str">
            <v>Long Term Rating </v>
          </cell>
          <cell r="C27" t="str">
            <v>Short Term Rating</v>
          </cell>
        </row>
        <row r="28">
          <cell r="A28" t="str">
            <v>Santander UK</v>
          </cell>
          <cell r="B28" t="str">
            <v>A+ / A1 *- / A+</v>
          </cell>
          <cell r="C28" t="str">
            <v>F1 / P-1 / A-1</v>
          </cell>
        </row>
        <row r="29">
          <cell r="A29" t="str">
            <v>Abbey National Treasury Services plc</v>
          </cell>
          <cell r="B29" t="str">
            <v>A+ / A1 *- / A+</v>
          </cell>
          <cell r="C29" t="str">
            <v>F1 / P-1 / A-1</v>
          </cell>
        </row>
        <row r="30">
          <cell r="A30" t="str">
            <v>Credit Suisse International</v>
          </cell>
          <cell r="B30" t="str">
            <v>A / (P)Aa2 *- / A</v>
          </cell>
          <cell r="C30" t="str">
            <v>F1 / (P)P-1 / A-1</v>
          </cell>
        </row>
        <row r="31">
          <cell r="A31" t="str">
            <v>Royal Bank of Scotland plc</v>
          </cell>
          <cell r="B31" t="str">
            <v>A / A3     *- / A-</v>
          </cell>
          <cell r="C31" t="str">
            <v>F1 / P-2 / A-2</v>
          </cell>
        </row>
        <row r="32">
          <cell r="A32" t="str">
            <v>UBS AG</v>
          </cell>
          <cell r="B32" t="str">
            <v>A / Aa3    *- / A</v>
          </cell>
          <cell r="C32" t="str">
            <v>F1 / P-1    *- / A-1</v>
          </cell>
        </row>
        <row r="33">
          <cell r="A33" t="str">
            <v>Citibank N.A.</v>
          </cell>
          <cell r="B33" t="str">
            <v>A / A1     *- / A</v>
          </cell>
          <cell r="C33" t="str">
            <v>F1 / P-1    *- / A-1</v>
          </cell>
        </row>
        <row r="34">
          <cell r="A34" t="str">
            <v>Barclays Bank plc</v>
          </cell>
          <cell r="B34" t="str">
            <v>A / A1 *- / A</v>
          </cell>
          <cell r="C34" t="str">
            <v>F1 / P-1    *- / A-1</v>
          </cell>
        </row>
        <row r="35">
          <cell r="A35" t="str">
            <v>BNP Paribas</v>
          </cell>
          <cell r="B35" t="str">
            <v>A+ / Aa3 *- / AA-</v>
          </cell>
          <cell r="C35" t="str">
            <v>F1+ / P-1 / A-1+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ESS FLOW"/>
      <sheetName val="SOX Change Control - tba"/>
      <sheetName val="Processes"/>
      <sheetName val="IRpg1"/>
      <sheetName val="Page 2"/>
      <sheetName val="IRpg3"/>
      <sheetName val="IRpg4"/>
      <sheetName val="IRpg5"/>
      <sheetName val="Page 6"/>
      <sheetName val="Page 7"/>
      <sheetName val="Page 8"/>
      <sheetName val="Page 9"/>
      <sheetName val="Page 10"/>
      <sheetName val="IRpg11"/>
      <sheetName val="MSS"/>
      <sheetName val="Prospectus Arrears Table"/>
      <sheetName val="IR Data"/>
      <sheetName val="PIP Data"/>
      <sheetName val="Previous Raw Strats"/>
      <sheetName val="Raw Strats"/>
      <sheetName val="Control"/>
      <sheetName val="Report 1"/>
      <sheetName val="CPR Summary"/>
      <sheetName val="CPR Total"/>
      <sheetName val="CPR Unscheduled"/>
      <sheetName val="Scheduled Repayments"/>
      <sheetName val="MBSBSF1B"/>
    </sheetNames>
    <sheetDataSet>
      <sheetData sheetId="16">
        <row r="21">
          <cell r="A21" t="str">
            <v>Current number of Mortgage Loans in Pool at 30 April 2012</v>
          </cell>
        </row>
        <row r="22">
          <cell r="A22" t="str">
            <v>Current £ value of Mortgage Loans in Pool at 30 April 2012</v>
          </cell>
        </row>
        <row r="23">
          <cell r="A23" t="str">
            <v>Weighted Average Yield on 10 April 2012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MBF@santander.co.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6"/>
  <sheetViews>
    <sheetView tabSelected="1" zoomScalePageLayoutView="0" workbookViewId="0" topLeftCell="A1">
      <selection activeCell="B1" sqref="B1"/>
    </sheetView>
  </sheetViews>
  <sheetFormatPr defaultColWidth="9.140625" defaultRowHeight="12"/>
  <cols>
    <col min="1" max="1" width="6.421875" style="1" customWidth="1"/>
    <col min="2" max="2" width="41.8515625" style="1" bestFit="1" customWidth="1"/>
    <col min="3" max="3" width="20.28125" style="1" bestFit="1" customWidth="1"/>
    <col min="4" max="4" width="29.28125" style="1" bestFit="1" customWidth="1"/>
    <col min="5" max="5" width="32.00390625" style="1" bestFit="1" customWidth="1"/>
    <col min="6" max="16384" width="9.140625" style="1" customWidth="1"/>
  </cols>
  <sheetData>
    <row r="1" spans="1:18" ht="12.75">
      <c r="A1" s="19"/>
      <c r="B1" s="20"/>
      <c r="C1" s="20"/>
      <c r="D1" s="20"/>
      <c r="E1" s="21"/>
      <c r="F1" s="22"/>
      <c r="G1" s="23"/>
      <c r="H1" s="23"/>
      <c r="I1" s="24"/>
      <c r="J1" s="24"/>
      <c r="K1" s="24"/>
      <c r="L1" s="24"/>
      <c r="M1" s="22"/>
      <c r="N1" s="22"/>
      <c r="O1" s="22"/>
      <c r="P1" s="24"/>
      <c r="Q1" s="25"/>
      <c r="R1" s="7"/>
    </row>
    <row r="2" spans="1:18" s="110" customFormat="1" ht="12.75">
      <c r="A2" s="22"/>
      <c r="B2" s="108"/>
      <c r="C2" s="20"/>
      <c r="D2" s="20"/>
      <c r="E2" s="22"/>
      <c r="F2" s="22"/>
      <c r="G2" s="23"/>
      <c r="H2" s="27"/>
      <c r="I2" s="24"/>
      <c r="J2" s="24"/>
      <c r="K2" s="24"/>
      <c r="L2" s="24"/>
      <c r="M2" s="22"/>
      <c r="N2" s="22"/>
      <c r="O2" s="22"/>
      <c r="P2" s="22"/>
      <c r="Q2" s="22"/>
      <c r="R2" s="109"/>
    </row>
    <row r="3" spans="1:18" s="110" customFormat="1" ht="12.75">
      <c r="A3" s="22"/>
      <c r="B3" s="111"/>
      <c r="C3" s="112"/>
      <c r="D3" s="112"/>
      <c r="E3" s="113"/>
      <c r="F3" s="22"/>
      <c r="G3" s="114"/>
      <c r="H3" s="27"/>
      <c r="I3" s="24"/>
      <c r="J3" s="24"/>
      <c r="K3" s="24"/>
      <c r="L3" s="24"/>
      <c r="M3" s="22"/>
      <c r="N3" s="22"/>
      <c r="O3" s="22"/>
      <c r="P3" s="22"/>
      <c r="Q3" s="22"/>
      <c r="R3" s="109"/>
    </row>
    <row r="4" spans="1:18" s="110" customFormat="1" ht="12.75">
      <c r="A4" s="22"/>
      <c r="B4" s="115"/>
      <c r="C4" s="112"/>
      <c r="D4" s="112"/>
      <c r="E4" s="116"/>
      <c r="F4" s="22"/>
      <c r="G4" s="23"/>
      <c r="H4" s="27"/>
      <c r="I4" s="24"/>
      <c r="J4" s="24"/>
      <c r="K4" s="24"/>
      <c r="L4" s="24"/>
      <c r="M4" s="22"/>
      <c r="N4" s="22"/>
      <c r="O4" s="22"/>
      <c r="P4" s="22"/>
      <c r="Q4" s="22"/>
      <c r="R4" s="109"/>
    </row>
    <row r="5" spans="1:18" s="110" customFormat="1" ht="12.75">
      <c r="A5" s="22"/>
      <c r="B5" s="111"/>
      <c r="C5" s="26"/>
      <c r="D5" s="26"/>
      <c r="E5" s="116"/>
      <c r="F5" s="22"/>
      <c r="G5" s="23"/>
      <c r="H5" s="27"/>
      <c r="I5" s="24"/>
      <c r="J5" s="24"/>
      <c r="K5" s="24"/>
      <c r="L5" s="24"/>
      <c r="M5" s="22"/>
      <c r="N5" s="22"/>
      <c r="O5" s="22"/>
      <c r="P5" s="22"/>
      <c r="Q5" s="22"/>
      <c r="R5" s="109"/>
    </row>
    <row r="6" spans="1:18" s="110" customFormat="1" ht="12.75">
      <c r="A6" s="22"/>
      <c r="B6" s="115"/>
      <c r="C6" s="26"/>
      <c r="D6" s="26"/>
      <c r="E6" s="116"/>
      <c r="F6" s="22"/>
      <c r="G6" s="23"/>
      <c r="H6" s="114"/>
      <c r="I6" s="24"/>
      <c r="J6" s="24"/>
      <c r="K6" s="24"/>
      <c r="L6" s="24"/>
      <c r="M6" s="22"/>
      <c r="N6" s="22"/>
      <c r="O6" s="22"/>
      <c r="P6" s="22"/>
      <c r="Q6" s="22"/>
      <c r="R6" s="109"/>
    </row>
    <row r="7" spans="1:18" s="110" customFormat="1" ht="12.75">
      <c r="A7" s="22"/>
      <c r="B7" s="108"/>
      <c r="C7" s="26"/>
      <c r="D7" s="26"/>
      <c r="E7" s="22"/>
      <c r="F7" s="22"/>
      <c r="G7" s="23"/>
      <c r="H7" s="27"/>
      <c r="I7" s="24"/>
      <c r="J7" s="24"/>
      <c r="K7" s="24"/>
      <c r="L7" s="24"/>
      <c r="M7" s="22"/>
      <c r="N7" s="22"/>
      <c r="O7" s="22"/>
      <c r="P7" s="22"/>
      <c r="Q7" s="22"/>
      <c r="R7" s="109"/>
    </row>
    <row r="8" spans="1:18" s="110" customFormat="1" ht="12.75">
      <c r="A8" s="22"/>
      <c r="B8" s="108"/>
      <c r="C8" s="26"/>
      <c r="D8" s="26"/>
      <c r="E8" s="22"/>
      <c r="F8" s="22"/>
      <c r="G8" s="23"/>
      <c r="H8" s="27"/>
      <c r="I8" s="24"/>
      <c r="J8" s="24"/>
      <c r="K8" s="24"/>
      <c r="L8" s="24"/>
      <c r="M8" s="22"/>
      <c r="N8" s="22"/>
      <c r="O8" s="22"/>
      <c r="P8" s="22"/>
      <c r="Q8" s="22"/>
      <c r="R8" s="109"/>
    </row>
    <row r="9" spans="1:18" s="110" customFormat="1" ht="12.75">
      <c r="A9" s="22"/>
      <c r="B9" s="108"/>
      <c r="C9" s="26"/>
      <c r="D9" s="26"/>
      <c r="E9" s="22"/>
      <c r="F9" s="22"/>
      <c r="G9" s="23"/>
      <c r="H9" s="27"/>
      <c r="I9" s="24"/>
      <c r="J9" s="24"/>
      <c r="K9" s="24"/>
      <c r="L9" s="24"/>
      <c r="M9" s="22"/>
      <c r="N9" s="22"/>
      <c r="O9" s="22"/>
      <c r="P9" s="22"/>
      <c r="Q9" s="22"/>
      <c r="R9" s="109"/>
    </row>
    <row r="10" spans="1:18" s="110" customFormat="1" ht="12.75">
      <c r="A10" s="22"/>
      <c r="B10" s="108"/>
      <c r="C10" s="26"/>
      <c r="D10" s="26"/>
      <c r="E10" s="22"/>
      <c r="F10" s="22"/>
      <c r="G10" s="23"/>
      <c r="H10" s="27"/>
      <c r="I10" s="24"/>
      <c r="J10" s="24"/>
      <c r="K10" s="24"/>
      <c r="L10" s="24"/>
      <c r="M10" s="22"/>
      <c r="N10" s="22"/>
      <c r="O10" s="22"/>
      <c r="P10" s="22"/>
      <c r="Q10" s="22"/>
      <c r="R10" s="109"/>
    </row>
    <row r="11" spans="1:18" s="110" customFormat="1" ht="12.75">
      <c r="A11" s="22"/>
      <c r="B11" s="108"/>
      <c r="C11" s="26"/>
      <c r="D11" s="26"/>
      <c r="E11" s="22"/>
      <c r="F11" s="22"/>
      <c r="G11" s="23"/>
      <c r="H11" s="27"/>
      <c r="I11" s="24"/>
      <c r="J11" s="24"/>
      <c r="K11" s="24"/>
      <c r="L11" s="24"/>
      <c r="M11" s="22"/>
      <c r="N11" s="22"/>
      <c r="O11" s="22"/>
      <c r="P11" s="22"/>
      <c r="Q11" s="22"/>
      <c r="R11" s="109"/>
    </row>
    <row r="12" spans="1:18" s="110" customFormat="1" ht="12.75">
      <c r="A12" s="22"/>
      <c r="B12" s="108"/>
      <c r="C12" s="26"/>
      <c r="D12" s="26"/>
      <c r="E12" s="22"/>
      <c r="F12" s="22"/>
      <c r="G12" s="23"/>
      <c r="H12" s="27"/>
      <c r="I12" s="24"/>
      <c r="J12" s="24"/>
      <c r="K12" s="24"/>
      <c r="L12" s="24"/>
      <c r="M12" s="22"/>
      <c r="N12" s="22"/>
      <c r="O12" s="22"/>
      <c r="P12" s="22"/>
      <c r="Q12" s="22"/>
      <c r="R12" s="109"/>
    </row>
    <row r="13" spans="1:18" s="110" customFormat="1" ht="12.75">
      <c r="A13" s="22"/>
      <c r="B13" s="108"/>
      <c r="C13" s="26"/>
      <c r="D13" s="26"/>
      <c r="E13" s="22"/>
      <c r="F13" s="22"/>
      <c r="G13" s="23"/>
      <c r="H13" s="27"/>
      <c r="I13" s="24"/>
      <c r="J13" s="24"/>
      <c r="K13" s="24"/>
      <c r="L13" s="24"/>
      <c r="M13" s="22"/>
      <c r="N13" s="22"/>
      <c r="O13" s="22"/>
      <c r="P13" s="22"/>
      <c r="Q13" s="22"/>
      <c r="R13" s="109"/>
    </row>
    <row r="14" spans="1:18" s="110" customFormat="1" ht="12.75">
      <c r="A14" s="22"/>
      <c r="B14" s="26"/>
      <c r="C14" s="26"/>
      <c r="D14" s="26"/>
      <c r="E14" s="22"/>
      <c r="F14" s="22"/>
      <c r="G14" s="23"/>
      <c r="H14" s="27"/>
      <c r="I14" s="24"/>
      <c r="J14" s="24"/>
      <c r="K14" s="24"/>
      <c r="L14" s="24"/>
      <c r="M14" s="22"/>
      <c r="N14" s="22"/>
      <c r="O14" s="22"/>
      <c r="P14" s="24"/>
      <c r="Q14" s="24"/>
      <c r="R14" s="109"/>
    </row>
    <row r="15" spans="1:18" ht="12.75">
      <c r="A15" s="28"/>
      <c r="B15" s="29" t="s">
        <v>0</v>
      </c>
      <c r="C15" s="30"/>
      <c r="D15" s="30"/>
      <c r="E15" s="305">
        <v>41029</v>
      </c>
      <c r="F15" s="31"/>
      <c r="G15" s="32"/>
      <c r="H15" s="27"/>
      <c r="I15" s="27"/>
      <c r="J15" s="27"/>
      <c r="K15" s="27"/>
      <c r="L15" s="27"/>
      <c r="M15" s="27"/>
      <c r="N15" s="27"/>
      <c r="O15" s="27"/>
      <c r="P15" s="33"/>
      <c r="Q15" s="34"/>
      <c r="R15" s="12"/>
    </row>
    <row r="16" spans="1:18" ht="12.75">
      <c r="A16" s="28"/>
      <c r="B16" s="35" t="s">
        <v>511</v>
      </c>
      <c r="C16" s="36"/>
      <c r="D16" s="36"/>
      <c r="E16" s="306" t="s">
        <v>561</v>
      </c>
      <c r="F16" s="31"/>
      <c r="G16" s="31"/>
      <c r="H16" s="27"/>
      <c r="I16" s="27"/>
      <c r="J16" s="27"/>
      <c r="K16" s="27"/>
      <c r="L16" s="27"/>
      <c r="M16" s="27"/>
      <c r="N16" s="27"/>
      <c r="O16" s="27"/>
      <c r="P16" s="33"/>
      <c r="Q16" s="34"/>
      <c r="R16" s="12"/>
    </row>
    <row r="17" spans="1:18" ht="12.75">
      <c r="A17" s="28"/>
      <c r="B17" s="35" t="s">
        <v>435</v>
      </c>
      <c r="C17" s="36"/>
      <c r="D17" s="36"/>
      <c r="E17" s="639">
        <f>'[2]IR Data'!C5</f>
        <v>41009</v>
      </c>
      <c r="F17" s="31"/>
      <c r="G17" s="31"/>
      <c r="H17" s="27"/>
      <c r="I17" s="27"/>
      <c r="J17" s="27"/>
      <c r="K17" s="27"/>
      <c r="L17" s="27"/>
      <c r="M17" s="27"/>
      <c r="N17" s="27"/>
      <c r="O17" s="27"/>
      <c r="P17" s="33"/>
      <c r="Q17" s="34"/>
      <c r="R17" s="12"/>
    </row>
    <row r="18" spans="1:18" ht="12.75">
      <c r="A18" s="28"/>
      <c r="B18" s="466"/>
      <c r="C18" s="467"/>
      <c r="D18" s="467"/>
      <c r="E18" s="468"/>
      <c r="F18" s="31"/>
      <c r="G18" s="31"/>
      <c r="H18" s="27"/>
      <c r="I18" s="27"/>
      <c r="J18" s="27"/>
      <c r="K18" s="27"/>
      <c r="L18" s="27"/>
      <c r="M18" s="27"/>
      <c r="N18" s="27"/>
      <c r="O18" s="27"/>
      <c r="P18" s="33"/>
      <c r="Q18" s="34"/>
      <c r="R18" s="12"/>
    </row>
    <row r="19" spans="1:18" ht="12.75">
      <c r="A19" s="28"/>
      <c r="B19" s="469"/>
      <c r="C19" s="469"/>
      <c r="D19" s="469"/>
      <c r="E19" s="470"/>
      <c r="F19" s="22"/>
      <c r="G19" s="22"/>
      <c r="H19" s="22"/>
      <c r="I19" s="27"/>
      <c r="J19" s="27"/>
      <c r="K19" s="27"/>
      <c r="L19" s="27"/>
      <c r="M19" s="27"/>
      <c r="N19" s="27"/>
      <c r="O19" s="27"/>
      <c r="P19" s="33"/>
      <c r="Q19" s="34"/>
      <c r="R19" s="12"/>
    </row>
    <row r="20" spans="1:18" ht="12.75">
      <c r="A20" s="19"/>
      <c r="B20" s="26"/>
      <c r="C20" s="26"/>
      <c r="D20" s="26"/>
      <c r="E20" s="22"/>
      <c r="F20" s="22"/>
      <c r="G20" s="23"/>
      <c r="H20" s="23"/>
      <c r="I20" s="24"/>
      <c r="J20" s="24"/>
      <c r="K20" s="24"/>
      <c r="L20" s="24"/>
      <c r="M20" s="22"/>
      <c r="N20" s="22"/>
      <c r="O20" s="22"/>
      <c r="P20" s="24"/>
      <c r="Q20" s="25"/>
      <c r="R20" s="7"/>
    </row>
    <row r="21" spans="1:18" ht="28.5" customHeight="1">
      <c r="A21" s="19"/>
      <c r="B21" s="661" t="s">
        <v>515</v>
      </c>
      <c r="C21" s="662"/>
      <c r="D21" s="662"/>
      <c r="E21" s="662"/>
      <c r="F21" s="662"/>
      <c r="G21" s="662"/>
      <c r="H21" s="662"/>
      <c r="I21" s="662"/>
      <c r="J21" s="662"/>
      <c r="K21" s="662"/>
      <c r="L21" s="662"/>
      <c r="M21" s="662"/>
      <c r="N21" s="662"/>
      <c r="O21" s="662"/>
      <c r="P21" s="662"/>
      <c r="Q21" s="662"/>
      <c r="R21" s="7"/>
    </row>
    <row r="22" spans="1:18" ht="12.75">
      <c r="A22" s="19"/>
      <c r="B22" s="26"/>
      <c r="C22" s="26"/>
      <c r="D22" s="26"/>
      <c r="E22" s="22"/>
      <c r="F22" s="22"/>
      <c r="G22" s="23"/>
      <c r="H22" s="23"/>
      <c r="I22" s="24"/>
      <c r="J22" s="24"/>
      <c r="K22" s="24"/>
      <c r="L22" s="24"/>
      <c r="M22" s="22"/>
      <c r="N22" s="22"/>
      <c r="O22" s="22"/>
      <c r="P22" s="24"/>
      <c r="Q22" s="25"/>
      <c r="R22" s="7"/>
    </row>
    <row r="23" spans="1:18" ht="66.75" customHeight="1">
      <c r="A23" s="19"/>
      <c r="B23" s="663" t="s">
        <v>1</v>
      </c>
      <c r="C23" s="663"/>
      <c r="D23" s="663"/>
      <c r="E23" s="663"/>
      <c r="F23" s="663"/>
      <c r="G23" s="663"/>
      <c r="H23" s="663"/>
      <c r="I23" s="663"/>
      <c r="J23" s="663"/>
      <c r="K23" s="663"/>
      <c r="L23" s="663"/>
      <c r="M23" s="663"/>
      <c r="N23" s="663"/>
      <c r="O23" s="663"/>
      <c r="P23" s="663"/>
      <c r="Q23" s="663"/>
      <c r="R23" s="7"/>
    </row>
    <row r="24" spans="1:18" ht="12.75">
      <c r="A24" s="19"/>
      <c r="B24" s="37"/>
      <c r="C24" s="37"/>
      <c r="D24" s="37"/>
      <c r="E24" s="22"/>
      <c r="F24" s="22"/>
      <c r="G24" s="37"/>
      <c r="H24" s="37"/>
      <c r="I24" s="37"/>
      <c r="J24" s="37"/>
      <c r="K24" s="37"/>
      <c r="L24" s="37"/>
      <c r="M24" s="37"/>
      <c r="N24" s="37"/>
      <c r="O24" s="37"/>
      <c r="P24" s="24"/>
      <c r="Q24" s="25"/>
      <c r="R24" s="7"/>
    </row>
    <row r="25" spans="1:18" ht="41.25" customHeight="1">
      <c r="A25" s="19"/>
      <c r="B25" s="665"/>
      <c r="C25" s="665"/>
      <c r="D25" s="665"/>
      <c r="E25" s="665"/>
      <c r="F25" s="665"/>
      <c r="G25" s="665"/>
      <c r="H25" s="665"/>
      <c r="I25" s="665"/>
      <c r="J25" s="665"/>
      <c r="K25" s="665"/>
      <c r="L25" s="665"/>
      <c r="M25" s="665"/>
      <c r="N25" s="665"/>
      <c r="O25" s="665"/>
      <c r="P25" s="665"/>
      <c r="Q25" s="665"/>
      <c r="R25" s="7"/>
    </row>
    <row r="26" spans="1:18" ht="12.75">
      <c r="A26" s="19"/>
      <c r="B26" s="666"/>
      <c r="C26" s="666"/>
      <c r="D26" s="666"/>
      <c r="E26" s="666"/>
      <c r="F26" s="666"/>
      <c r="G26" s="666"/>
      <c r="H26" s="666"/>
      <c r="I26" s="666"/>
      <c r="J26" s="666"/>
      <c r="K26" s="666"/>
      <c r="L26" s="666"/>
      <c r="M26" s="666"/>
      <c r="N26" s="666"/>
      <c r="O26" s="666"/>
      <c r="P26" s="666"/>
      <c r="Q26" s="666"/>
      <c r="R26" s="7"/>
    </row>
    <row r="27" spans="1:18" ht="12.75">
      <c r="A27" s="19"/>
      <c r="B27" s="664" t="s">
        <v>2</v>
      </c>
      <c r="C27" s="664"/>
      <c r="D27" s="37"/>
      <c r="E27" s="22"/>
      <c r="F27" s="22"/>
      <c r="G27" s="37"/>
      <c r="H27" s="37"/>
      <c r="I27" s="37"/>
      <c r="J27" s="37"/>
      <c r="K27" s="37"/>
      <c r="L27" s="37"/>
      <c r="M27" s="37"/>
      <c r="N27" s="37"/>
      <c r="O27" s="37"/>
      <c r="P27" s="24"/>
      <c r="Q27" s="25"/>
      <c r="R27" s="7"/>
    </row>
    <row r="28" spans="1:18" ht="12.75">
      <c r="A28" s="19"/>
      <c r="B28" s="22"/>
      <c r="C28" s="22"/>
      <c r="D28" s="22"/>
      <c r="E28" s="22"/>
      <c r="F28" s="22"/>
      <c r="G28" s="22"/>
      <c r="H28" s="22"/>
      <c r="I28" s="22"/>
      <c r="J28" s="22"/>
      <c r="K28" s="22"/>
      <c r="L28" s="22"/>
      <c r="M28" s="22"/>
      <c r="N28" s="22"/>
      <c r="O28" s="22"/>
      <c r="P28" s="24"/>
      <c r="Q28" s="25"/>
      <c r="R28" s="7"/>
    </row>
    <row r="29" spans="1:18" ht="12.75">
      <c r="A29" s="19"/>
      <c r="B29" s="22" t="s">
        <v>3</v>
      </c>
      <c r="C29" s="22"/>
      <c r="D29" s="22"/>
      <c r="E29" s="22"/>
      <c r="F29" s="22"/>
      <c r="G29" s="22"/>
      <c r="H29" s="22"/>
      <c r="I29" s="22"/>
      <c r="J29" s="22"/>
      <c r="K29" s="22"/>
      <c r="L29" s="22"/>
      <c r="M29" s="22"/>
      <c r="N29" s="22"/>
      <c r="O29" s="22"/>
      <c r="P29" s="24"/>
      <c r="Q29" s="25"/>
      <c r="R29" s="7"/>
    </row>
    <row r="30" spans="1:18" ht="12.75">
      <c r="A30" s="19"/>
      <c r="B30" s="38"/>
      <c r="C30" s="38"/>
      <c r="D30" s="39"/>
      <c r="E30" s="38"/>
      <c r="F30" s="22"/>
      <c r="G30" s="22"/>
      <c r="H30" s="22"/>
      <c r="I30" s="22"/>
      <c r="J30" s="22"/>
      <c r="K30" s="22"/>
      <c r="L30" s="22"/>
      <c r="M30" s="22"/>
      <c r="N30" s="22"/>
      <c r="O30" s="22"/>
      <c r="P30" s="24"/>
      <c r="Q30" s="25"/>
      <c r="R30" s="7"/>
    </row>
    <row r="31" spans="1:18" ht="12.75">
      <c r="A31" s="19"/>
      <c r="B31" s="37"/>
      <c r="C31" s="39"/>
      <c r="D31" s="39"/>
      <c r="E31" s="22"/>
      <c r="F31" s="22"/>
      <c r="G31" s="22"/>
      <c r="H31" s="22"/>
      <c r="I31" s="22"/>
      <c r="J31" s="22"/>
      <c r="K31" s="22"/>
      <c r="L31" s="22"/>
      <c r="M31" s="22"/>
      <c r="N31" s="22"/>
      <c r="O31" s="22"/>
      <c r="P31" s="24"/>
      <c r="Q31" s="25"/>
      <c r="R31" s="7"/>
    </row>
    <row r="32" spans="1:18" ht="12.75">
      <c r="A32" s="19"/>
      <c r="B32" s="38" t="s">
        <v>4</v>
      </c>
      <c r="C32" s="28" t="s">
        <v>5</v>
      </c>
      <c r="D32" s="126" t="s">
        <v>6</v>
      </c>
      <c r="E32" s="40"/>
      <c r="F32" s="40"/>
      <c r="G32" s="41"/>
      <c r="H32" s="41"/>
      <c r="I32" s="22"/>
      <c r="J32" s="22"/>
      <c r="K32" s="22"/>
      <c r="L32" s="22"/>
      <c r="M32" s="22"/>
      <c r="N32" s="22"/>
      <c r="O32" s="22"/>
      <c r="P32" s="24"/>
      <c r="Q32" s="25"/>
      <c r="R32" s="7"/>
    </row>
    <row r="33" spans="1:18" ht="12.75">
      <c r="A33" s="19"/>
      <c r="B33" s="37"/>
      <c r="C33" s="38"/>
      <c r="D33" s="39"/>
      <c r="E33" s="40"/>
      <c r="F33" s="40"/>
      <c r="G33" s="41"/>
      <c r="H33" s="41"/>
      <c r="I33" s="22"/>
      <c r="J33" s="22"/>
      <c r="K33" s="22"/>
      <c r="L33" s="22"/>
      <c r="M33" s="22"/>
      <c r="N33" s="22"/>
      <c r="O33" s="22"/>
      <c r="P33" s="24"/>
      <c r="Q33" s="25"/>
      <c r="R33" s="7"/>
    </row>
    <row r="34" spans="1:18" ht="12">
      <c r="A34" s="2"/>
      <c r="B34" s="13"/>
      <c r="C34" s="13"/>
      <c r="D34" s="13"/>
      <c r="E34" s="4"/>
      <c r="F34" s="17"/>
      <c r="G34" s="8"/>
      <c r="H34" s="8"/>
      <c r="I34" s="4"/>
      <c r="J34" s="4"/>
      <c r="K34" s="4"/>
      <c r="L34" s="4"/>
      <c r="M34" s="4"/>
      <c r="N34" s="4"/>
      <c r="O34" s="4"/>
      <c r="P34" s="5"/>
      <c r="Q34" s="6"/>
      <c r="R34" s="7"/>
    </row>
    <row r="35" spans="1:18" ht="12">
      <c r="A35" s="2"/>
      <c r="B35" s="13"/>
      <c r="C35" s="15"/>
      <c r="D35" s="13"/>
      <c r="E35" s="17"/>
      <c r="F35" s="17"/>
      <c r="G35" s="16"/>
      <c r="H35" s="4"/>
      <c r="I35" s="4"/>
      <c r="J35" s="4"/>
      <c r="K35" s="4"/>
      <c r="L35" s="4"/>
      <c r="M35" s="4"/>
      <c r="N35" s="4"/>
      <c r="O35" s="4"/>
      <c r="P35" s="5"/>
      <c r="Q35" s="6"/>
      <c r="R35" s="7"/>
    </row>
    <row r="36" spans="1:18" ht="12">
      <c r="A36" s="9"/>
      <c r="B36" s="15"/>
      <c r="C36" s="15"/>
      <c r="D36" s="16"/>
      <c r="E36" s="4"/>
      <c r="F36" s="4"/>
      <c r="G36" s="4"/>
      <c r="H36" s="4"/>
      <c r="I36" s="4"/>
      <c r="J36" s="4"/>
      <c r="K36" s="4"/>
      <c r="L36" s="4"/>
      <c r="M36" s="8"/>
      <c r="N36" s="8"/>
      <c r="O36" s="8"/>
      <c r="P36" s="10"/>
      <c r="Q36" s="11"/>
      <c r="R36" s="12"/>
    </row>
  </sheetData>
  <sheetProtection/>
  <mergeCells count="4">
    <mergeCell ref="B21:Q21"/>
    <mergeCell ref="B23:Q23"/>
    <mergeCell ref="B27:C27"/>
    <mergeCell ref="B25:Q26"/>
  </mergeCells>
  <hyperlinks>
    <hyperlink ref="D28" r:id="rId1" display="mailto:Thomas.Ranger@alliance-leicester.co.uk"/>
    <hyperlink ref="D34" r:id="rId2" display="mailto:Thomas.Ranger@alliance-leicester.co.uk"/>
    <hyperlink ref="D32" r:id="rId3" display="MBF@santander.co.uk"/>
  </hyperlinks>
  <printOptions/>
  <pageMargins left="0.7086614173228347" right="0.7086614173228347" top="0.7480314960629921" bottom="0.7480314960629921" header="0.31496062992125984" footer="0.31496062992125984"/>
  <pageSetup horizontalDpi="600" verticalDpi="600" orientation="landscape" paperSize="9" scale="58" r:id="rId5"/>
  <headerFooter>
    <oddHeader>&amp;CHolmes Master Trust Investor Report - April 2012</oddHeader>
    <oddFooter>&amp;CPage 1</oddFooter>
  </headerFooter>
  <drawing r:id="rId4"/>
</worksheet>
</file>

<file path=xl/worksheets/sheet10.xml><?xml version="1.0" encoding="utf-8"?>
<worksheet xmlns="http://schemas.openxmlformats.org/spreadsheetml/2006/main" xmlns:r="http://schemas.openxmlformats.org/officeDocument/2006/relationships">
  <sheetPr>
    <pageSetUpPr fitToPage="1"/>
  </sheetPr>
  <dimension ref="A1:I80"/>
  <sheetViews>
    <sheetView zoomScalePageLayoutView="0" workbookViewId="0" topLeftCell="C1">
      <selection activeCell="I18" sqref="I18"/>
    </sheetView>
  </sheetViews>
  <sheetFormatPr defaultColWidth="9.140625" defaultRowHeight="12"/>
  <cols>
    <col min="1" max="1" width="6.28125" style="0" customWidth="1"/>
    <col min="2" max="2" width="37.00390625" style="0" customWidth="1"/>
    <col min="3" max="3" width="15.7109375" style="243" customWidth="1"/>
    <col min="4" max="4" width="9.140625" style="0" customWidth="1"/>
    <col min="5" max="5" width="36.140625" style="0" customWidth="1"/>
    <col min="6" max="6" width="20.00390625" style="0" customWidth="1"/>
    <col min="7" max="7" width="9.140625" style="0" customWidth="1"/>
    <col min="8" max="8" width="57.57421875" style="0" customWidth="1"/>
    <col min="9" max="9" width="15.140625" style="234" bestFit="1" customWidth="1"/>
  </cols>
  <sheetData>
    <row r="1" spans="1:9" ht="12.75" thickBot="1">
      <c r="A1" s="42" t="s">
        <v>225</v>
      </c>
      <c r="B1" s="42"/>
      <c r="C1" s="240"/>
      <c r="D1" s="80"/>
      <c r="E1" s="80"/>
      <c r="F1" s="80"/>
      <c r="G1" s="80"/>
      <c r="H1" s="80"/>
      <c r="I1" s="237"/>
    </row>
    <row r="2" spans="2:9" ht="12">
      <c r="B2" s="70"/>
      <c r="C2" s="241"/>
      <c r="D2" s="4"/>
      <c r="E2" s="4"/>
      <c r="F2" s="4"/>
      <c r="G2" s="4"/>
      <c r="H2" s="4"/>
      <c r="I2" s="123"/>
    </row>
    <row r="3" spans="2:9" ht="12">
      <c r="B3" s="183" t="s">
        <v>176</v>
      </c>
      <c r="C3" s="242"/>
      <c r="D3" s="184"/>
      <c r="E3" s="183" t="s">
        <v>177</v>
      </c>
      <c r="F3" s="244"/>
      <c r="G3" s="184"/>
      <c r="H3" s="183" t="s">
        <v>278</v>
      </c>
      <c r="I3" s="183"/>
    </row>
    <row r="4" spans="2:9" ht="12">
      <c r="B4" s="184"/>
      <c r="C4" s="189"/>
      <c r="D4" s="184"/>
      <c r="E4" s="184"/>
      <c r="F4" s="238"/>
      <c r="G4" s="184"/>
      <c r="H4" s="184"/>
      <c r="I4" s="184"/>
    </row>
    <row r="5" spans="1:9" ht="12">
      <c r="A5" s="455" t="s">
        <v>482</v>
      </c>
      <c r="B5" s="184" t="s">
        <v>178</v>
      </c>
      <c r="C5" s="239">
        <v>0</v>
      </c>
      <c r="D5" s="456" t="s">
        <v>482</v>
      </c>
      <c r="E5" s="184" t="s">
        <v>179</v>
      </c>
      <c r="F5" s="626">
        <v>0</v>
      </c>
      <c r="G5" s="456" t="s">
        <v>482</v>
      </c>
      <c r="H5" s="184" t="s">
        <v>180</v>
      </c>
      <c r="I5" s="626">
        <v>0</v>
      </c>
    </row>
    <row r="6" spans="2:9" ht="12">
      <c r="B6" s="184" t="s">
        <v>181</v>
      </c>
      <c r="C6" s="239">
        <v>0</v>
      </c>
      <c r="D6" s="456"/>
      <c r="E6" s="184" t="s">
        <v>182</v>
      </c>
      <c r="F6" s="579">
        <v>0</v>
      </c>
      <c r="G6" s="184"/>
      <c r="H6" s="184" t="s">
        <v>183</v>
      </c>
      <c r="I6" s="626">
        <v>0</v>
      </c>
    </row>
    <row r="7" spans="2:9" ht="12.75" thickBot="1">
      <c r="B7" s="184"/>
      <c r="C7" s="187"/>
      <c r="D7" s="456"/>
      <c r="E7" s="184" t="s">
        <v>184</v>
      </c>
      <c r="F7" s="579">
        <v>33050.64</v>
      </c>
      <c r="G7" s="184"/>
      <c r="H7" s="184" t="s">
        <v>185</v>
      </c>
      <c r="I7" s="626">
        <v>0</v>
      </c>
    </row>
    <row r="8" spans="2:9" ht="13.5" thickBot="1" thickTop="1">
      <c r="B8" s="184"/>
      <c r="C8" s="189"/>
      <c r="D8" s="456"/>
      <c r="E8" s="184"/>
      <c r="F8" s="627"/>
      <c r="G8" s="184"/>
      <c r="H8" s="188"/>
      <c r="I8" s="627"/>
    </row>
    <row r="9" spans="1:9" ht="12.75" thickTop="1">
      <c r="A9" s="455" t="s">
        <v>483</v>
      </c>
      <c r="B9" s="184" t="s">
        <v>186</v>
      </c>
      <c r="C9" s="459">
        <v>1536158.91</v>
      </c>
      <c r="D9" s="456"/>
      <c r="E9" s="184"/>
      <c r="F9" s="628"/>
      <c r="G9" s="184"/>
      <c r="H9" s="188"/>
      <c r="I9" s="628"/>
    </row>
    <row r="10" spans="2:9" ht="12">
      <c r="B10" s="184"/>
      <c r="C10" s="459"/>
      <c r="D10" s="456" t="s">
        <v>483</v>
      </c>
      <c r="E10" s="184" t="s">
        <v>187</v>
      </c>
      <c r="F10" s="579">
        <v>30000</v>
      </c>
      <c r="G10" s="456" t="s">
        <v>483</v>
      </c>
      <c r="H10" s="188" t="s">
        <v>184</v>
      </c>
      <c r="I10" s="579">
        <v>3050.64</v>
      </c>
    </row>
    <row r="11" spans="2:9" ht="12.75" thickBot="1">
      <c r="B11" s="184"/>
      <c r="C11" s="241"/>
      <c r="D11" s="456"/>
      <c r="E11" s="184"/>
      <c r="F11" s="627"/>
      <c r="I11" s="627"/>
    </row>
    <row r="12" spans="1:9" ht="12.75" thickTop="1">
      <c r="A12" s="455" t="s">
        <v>484</v>
      </c>
      <c r="B12" s="184" t="s">
        <v>192</v>
      </c>
      <c r="C12" s="459">
        <v>40241669.80949256</v>
      </c>
      <c r="D12" s="456"/>
      <c r="E12" s="184"/>
      <c r="F12" s="628"/>
      <c r="H12" s="188"/>
      <c r="I12" s="628"/>
    </row>
    <row r="13" spans="2:9" ht="12">
      <c r="B13" s="184" t="s">
        <v>195</v>
      </c>
      <c r="C13" s="459">
        <v>7883201.110507436</v>
      </c>
      <c r="D13" s="456" t="s">
        <v>484</v>
      </c>
      <c r="E13" s="184" t="s">
        <v>188</v>
      </c>
      <c r="F13" s="579">
        <v>0</v>
      </c>
      <c r="G13" s="456" t="s">
        <v>484</v>
      </c>
      <c r="H13" s="188" t="s">
        <v>190</v>
      </c>
      <c r="I13" s="579">
        <v>30000</v>
      </c>
    </row>
    <row r="14" spans="2:9" ht="12.75" thickBot="1">
      <c r="B14" s="184"/>
      <c r="C14" s="187"/>
      <c r="D14" s="457"/>
      <c r="E14" s="184" t="s">
        <v>189</v>
      </c>
      <c r="F14" s="579">
        <v>0</v>
      </c>
      <c r="G14" s="184"/>
      <c r="H14" s="188" t="s">
        <v>191</v>
      </c>
      <c r="I14" s="579">
        <v>0</v>
      </c>
    </row>
    <row r="15" spans="2:9" ht="13.5" thickBot="1" thickTop="1">
      <c r="B15" s="184"/>
      <c r="D15" s="456"/>
      <c r="E15" s="184"/>
      <c r="F15" s="627"/>
      <c r="G15" s="184"/>
      <c r="H15" s="188" t="s">
        <v>194</v>
      </c>
      <c r="I15" s="579">
        <v>0</v>
      </c>
    </row>
    <row r="16" spans="2:9" ht="13.5" thickBot="1" thickTop="1">
      <c r="B16" s="184"/>
      <c r="C16" s="189"/>
      <c r="D16" s="456"/>
      <c r="E16" s="184"/>
      <c r="F16" s="628"/>
      <c r="G16" s="184"/>
      <c r="H16" s="188"/>
      <c r="I16" s="627"/>
    </row>
    <row r="17" spans="4:9" ht="12.75" thickTop="1">
      <c r="D17" s="456" t="s">
        <v>485</v>
      </c>
      <c r="E17" s="184" t="s">
        <v>193</v>
      </c>
      <c r="F17" s="579">
        <v>79923992.01</v>
      </c>
      <c r="G17" s="184"/>
      <c r="H17" s="188"/>
      <c r="I17" s="628"/>
    </row>
    <row r="18" spans="2:9" ht="12.75" thickBot="1">
      <c r="B18" s="183" t="s">
        <v>199</v>
      </c>
      <c r="C18" s="183"/>
      <c r="D18" s="456"/>
      <c r="E18" s="184"/>
      <c r="F18" s="627"/>
      <c r="G18" s="456" t="s">
        <v>485</v>
      </c>
      <c r="H18" s="188" t="s">
        <v>197</v>
      </c>
      <c r="I18" s="579">
        <v>58218469.05</v>
      </c>
    </row>
    <row r="19" spans="2:9" ht="12.75" thickTop="1">
      <c r="B19" s="184"/>
      <c r="C19" s="184"/>
      <c r="D19" s="456"/>
      <c r="E19" s="184"/>
      <c r="F19" s="628"/>
      <c r="G19" s="184"/>
      <c r="H19" s="188" t="s">
        <v>486</v>
      </c>
      <c r="I19" s="579">
        <v>51200725.53</v>
      </c>
    </row>
    <row r="20" spans="2:9" ht="12">
      <c r="B20" s="184"/>
      <c r="C20" s="241"/>
      <c r="D20" s="456" t="s">
        <v>487</v>
      </c>
      <c r="E20" s="184" t="s">
        <v>196</v>
      </c>
      <c r="F20" s="579">
        <v>58218469.05</v>
      </c>
      <c r="G20" s="456" t="s">
        <v>487</v>
      </c>
      <c r="H20" s="188" t="s">
        <v>279</v>
      </c>
      <c r="I20" s="579">
        <v>0</v>
      </c>
    </row>
    <row r="21" spans="1:9" ht="12">
      <c r="A21" s="455" t="s">
        <v>482</v>
      </c>
      <c r="B21" s="184" t="s">
        <v>201</v>
      </c>
      <c r="C21" s="459">
        <v>282894262.89</v>
      </c>
      <c r="D21" s="456" t="s">
        <v>488</v>
      </c>
      <c r="E21" s="184" t="s">
        <v>198</v>
      </c>
      <c r="F21" s="579">
        <v>0</v>
      </c>
      <c r="G21" s="184"/>
      <c r="H21" s="188" t="s">
        <v>486</v>
      </c>
      <c r="I21" s="579"/>
    </row>
    <row r="22" spans="2:9" ht="12.75" thickBot="1">
      <c r="B22" s="184"/>
      <c r="C22" s="186"/>
      <c r="D22" s="456"/>
      <c r="F22" s="629"/>
      <c r="G22" s="456" t="s">
        <v>488</v>
      </c>
      <c r="H22" s="188" t="s">
        <v>280</v>
      </c>
      <c r="I22" s="579">
        <v>0</v>
      </c>
    </row>
    <row r="23" spans="1:9" ht="12.75" thickTop="1">
      <c r="A23" s="184"/>
      <c r="B23" s="184"/>
      <c r="C23" s="184"/>
      <c r="D23" s="184"/>
      <c r="E23" s="184"/>
      <c r="F23" s="629"/>
      <c r="G23" s="184"/>
      <c r="H23" s="188" t="s">
        <v>486</v>
      </c>
      <c r="I23" s="579"/>
    </row>
    <row r="24" spans="1:9" ht="12">
      <c r="A24" s="455" t="s">
        <v>483</v>
      </c>
      <c r="B24" s="184" t="s">
        <v>195</v>
      </c>
      <c r="C24" s="579">
        <v>0</v>
      </c>
      <c r="D24" s="456" t="s">
        <v>489</v>
      </c>
      <c r="E24" s="184" t="s">
        <v>226</v>
      </c>
      <c r="F24" s="579">
        <v>0</v>
      </c>
      <c r="G24" s="456" t="s">
        <v>489</v>
      </c>
      <c r="H24" s="188" t="s">
        <v>281</v>
      </c>
      <c r="I24" s="579">
        <v>0</v>
      </c>
    </row>
    <row r="25" spans="2:9" ht="12.75" thickBot="1">
      <c r="B25" s="184"/>
      <c r="C25" s="186"/>
      <c r="D25" s="456" t="s">
        <v>490</v>
      </c>
      <c r="E25" s="184" t="s">
        <v>227</v>
      </c>
      <c r="F25" s="579">
        <v>0</v>
      </c>
      <c r="G25" s="184"/>
      <c r="H25" s="188" t="s">
        <v>486</v>
      </c>
      <c r="I25" s="631"/>
    </row>
    <row r="26" spans="2:9" ht="12.75" thickTop="1">
      <c r="B26" s="4"/>
      <c r="C26" s="4"/>
      <c r="D26" s="456"/>
      <c r="F26" s="629"/>
      <c r="G26" s="184"/>
      <c r="H26" s="188"/>
      <c r="I26" s="628"/>
    </row>
    <row r="27" spans="2:9" ht="12">
      <c r="B27" s="4"/>
      <c r="C27" s="241"/>
      <c r="D27" s="456" t="s">
        <v>491</v>
      </c>
      <c r="E27" s="184" t="s">
        <v>228</v>
      </c>
      <c r="F27" s="579">
        <v>0</v>
      </c>
      <c r="G27" s="456" t="s">
        <v>490</v>
      </c>
      <c r="H27" s="188" t="s">
        <v>200</v>
      </c>
      <c r="I27" s="579">
        <v>7791683.77</v>
      </c>
    </row>
    <row r="28" spans="4:9" ht="12.75" thickBot="1">
      <c r="D28" s="456" t="s">
        <v>492</v>
      </c>
      <c r="E28" s="184" t="s">
        <v>229</v>
      </c>
      <c r="F28" s="579">
        <v>0</v>
      </c>
      <c r="G28" s="184"/>
      <c r="H28" s="188"/>
      <c r="I28" s="627"/>
    </row>
    <row r="29" spans="4:9" ht="12.75" thickTop="1">
      <c r="D29" s="456"/>
      <c r="F29" s="629"/>
      <c r="G29" s="184"/>
      <c r="H29" s="188"/>
      <c r="I29" s="628"/>
    </row>
    <row r="30" spans="4:9" ht="12">
      <c r="D30" s="456" t="s">
        <v>493</v>
      </c>
      <c r="E30" s="184" t="s">
        <v>230</v>
      </c>
      <c r="F30" s="579">
        <v>0</v>
      </c>
      <c r="G30" s="456" t="s">
        <v>491</v>
      </c>
      <c r="H30" s="188" t="s">
        <v>202</v>
      </c>
      <c r="I30" s="579">
        <v>0</v>
      </c>
    </row>
    <row r="31" spans="4:9" ht="12.75" thickBot="1">
      <c r="D31" s="456" t="s">
        <v>494</v>
      </c>
      <c r="E31" s="184" t="s">
        <v>231</v>
      </c>
      <c r="F31" s="579">
        <v>0</v>
      </c>
      <c r="G31" s="184"/>
      <c r="H31" s="188"/>
      <c r="I31" s="627"/>
    </row>
    <row r="32" spans="2:9" ht="13.5" thickBot="1" thickTop="1">
      <c r="B32" s="184"/>
      <c r="C32" s="189"/>
      <c r="D32" s="184"/>
      <c r="E32" s="184"/>
      <c r="F32" s="627"/>
      <c r="G32" s="184"/>
      <c r="H32" s="188"/>
      <c r="I32" s="628"/>
    </row>
    <row r="33" spans="2:9" ht="12.75" thickTop="1">
      <c r="B33" s="184"/>
      <c r="C33" s="189"/>
      <c r="D33" s="184"/>
      <c r="E33" s="184"/>
      <c r="F33" s="630"/>
      <c r="G33" s="184"/>
      <c r="H33" s="188"/>
      <c r="I33" s="628"/>
    </row>
    <row r="34" spans="2:9" ht="12">
      <c r="B34" s="184"/>
      <c r="C34" s="189"/>
      <c r="D34" s="456" t="s">
        <v>495</v>
      </c>
      <c r="E34" s="184" t="s">
        <v>496</v>
      </c>
      <c r="F34" s="579">
        <v>0</v>
      </c>
      <c r="G34" s="456" t="s">
        <v>492</v>
      </c>
      <c r="H34" s="188" t="s">
        <v>204</v>
      </c>
      <c r="I34" s="579">
        <v>0</v>
      </c>
    </row>
    <row r="35" spans="2:9" ht="12.75" thickBot="1">
      <c r="B35" s="184"/>
      <c r="C35" s="189"/>
      <c r="D35" s="456"/>
      <c r="E35" s="184"/>
      <c r="F35" s="627"/>
      <c r="G35" s="184"/>
      <c r="I35" s="627"/>
    </row>
    <row r="36" spans="2:9" ht="12.75" thickTop="1">
      <c r="B36" s="184"/>
      <c r="C36" s="189"/>
      <c r="D36" s="456"/>
      <c r="E36" s="184"/>
      <c r="F36" s="630"/>
      <c r="G36" s="184"/>
      <c r="I36" s="628"/>
    </row>
    <row r="37" spans="2:9" ht="12">
      <c r="B37" s="184"/>
      <c r="C37" s="189"/>
      <c r="D37" s="456" t="s">
        <v>497</v>
      </c>
      <c r="E37" s="184" t="s">
        <v>498</v>
      </c>
      <c r="F37" s="579">
        <v>465000000</v>
      </c>
      <c r="G37" s="184"/>
      <c r="I37" s="629"/>
    </row>
    <row r="38" spans="2:9" ht="12">
      <c r="B38" s="184"/>
      <c r="C38" s="189"/>
      <c r="D38" s="456" t="s">
        <v>499</v>
      </c>
      <c r="E38" s="184" t="s">
        <v>500</v>
      </c>
      <c r="F38" s="579">
        <v>0</v>
      </c>
      <c r="G38" s="184"/>
      <c r="H38" s="183" t="s">
        <v>206</v>
      </c>
      <c r="I38" s="632"/>
    </row>
    <row r="39" spans="2:9" ht="12">
      <c r="B39" s="184"/>
      <c r="C39" s="189"/>
      <c r="D39" s="456" t="s">
        <v>501</v>
      </c>
      <c r="E39" s="184" t="s">
        <v>502</v>
      </c>
      <c r="F39" s="579">
        <v>0</v>
      </c>
      <c r="G39" s="184"/>
      <c r="H39" s="184"/>
      <c r="I39" s="628"/>
    </row>
    <row r="40" spans="2:9" ht="12.75" thickBot="1">
      <c r="B40" s="184"/>
      <c r="C40" s="189"/>
      <c r="D40" s="184"/>
      <c r="E40" s="184"/>
      <c r="F40" s="627"/>
      <c r="G40" s="456" t="s">
        <v>482</v>
      </c>
      <c r="H40" s="184" t="s">
        <v>207</v>
      </c>
      <c r="I40" s="579">
        <v>0</v>
      </c>
    </row>
    <row r="41" spans="2:9" ht="12.75" thickTop="1">
      <c r="B41" s="184"/>
      <c r="C41" s="189"/>
      <c r="D41" s="184"/>
      <c r="E41" s="184"/>
      <c r="F41" s="628"/>
      <c r="G41" s="456" t="s">
        <v>483</v>
      </c>
      <c r="H41" s="184" t="s">
        <v>282</v>
      </c>
      <c r="I41" s="579">
        <v>0</v>
      </c>
    </row>
    <row r="42" spans="2:9" ht="12">
      <c r="B42" s="184"/>
      <c r="C42" s="189"/>
      <c r="D42" s="456" t="s">
        <v>503</v>
      </c>
      <c r="E42" s="184" t="s">
        <v>203</v>
      </c>
      <c r="F42" s="579">
        <v>1079947.42</v>
      </c>
      <c r="G42" s="456" t="s">
        <v>484</v>
      </c>
      <c r="H42" s="184" t="s">
        <v>283</v>
      </c>
      <c r="I42" s="579">
        <v>0</v>
      </c>
    </row>
    <row r="43" spans="2:9" ht="12.75" thickBot="1">
      <c r="B43" s="184"/>
      <c r="C43" s="189"/>
      <c r="D43" s="184"/>
      <c r="E43" s="184"/>
      <c r="F43" s="627"/>
      <c r="G43" s="456" t="s">
        <v>485</v>
      </c>
      <c r="H43" s="184" t="s">
        <v>284</v>
      </c>
      <c r="I43" s="579">
        <v>0</v>
      </c>
    </row>
    <row r="44" spans="2:9" ht="13.5" thickBot="1" thickTop="1">
      <c r="B44" s="184"/>
      <c r="C44" s="189"/>
      <c r="D44" s="184"/>
      <c r="E44" s="184"/>
      <c r="F44" s="628"/>
      <c r="H44" s="184"/>
      <c r="I44" s="627"/>
    </row>
    <row r="45" spans="2:9" ht="12.75" thickTop="1">
      <c r="B45" s="184"/>
      <c r="C45" s="189"/>
      <c r="D45" s="456" t="s">
        <v>504</v>
      </c>
      <c r="E45" s="184" t="s">
        <v>205</v>
      </c>
      <c r="F45" s="579">
        <v>7791683.77</v>
      </c>
      <c r="G45" s="184"/>
      <c r="H45" s="4"/>
      <c r="I45" s="633"/>
    </row>
    <row r="46" spans="2:9" ht="12.75" thickBot="1">
      <c r="B46" s="184"/>
      <c r="C46" s="189"/>
      <c r="D46" s="184"/>
      <c r="E46" s="184"/>
      <c r="F46" s="627"/>
      <c r="G46" s="456" t="s">
        <v>487</v>
      </c>
      <c r="H46" s="184" t="s">
        <v>209</v>
      </c>
      <c r="I46" s="579">
        <v>0</v>
      </c>
    </row>
    <row r="47" spans="2:9" ht="13.5" thickBot="1" thickTop="1">
      <c r="B47" s="184"/>
      <c r="C47" s="189"/>
      <c r="D47" s="184"/>
      <c r="E47" s="184"/>
      <c r="F47" s="628"/>
      <c r="G47" s="184"/>
      <c r="H47" s="184"/>
      <c r="I47" s="634"/>
    </row>
    <row r="48" spans="2:9" ht="12.75" customHeight="1" thickTop="1">
      <c r="B48" s="184"/>
      <c r="C48" s="189"/>
      <c r="D48" s="456" t="s">
        <v>505</v>
      </c>
      <c r="E48" s="699" t="s">
        <v>506</v>
      </c>
      <c r="F48" s="628"/>
      <c r="G48" s="184"/>
      <c r="I48" s="629"/>
    </row>
    <row r="49" spans="2:9" ht="12">
      <c r="B49" s="184"/>
      <c r="C49" s="189"/>
      <c r="D49" s="184"/>
      <c r="E49" s="699"/>
      <c r="F49" s="579">
        <v>0</v>
      </c>
      <c r="G49" s="184"/>
      <c r="I49" s="629"/>
    </row>
    <row r="50" spans="2:9" ht="12.75" thickBot="1">
      <c r="B50" s="184"/>
      <c r="C50" s="189"/>
      <c r="D50" s="184"/>
      <c r="E50" s="184"/>
      <c r="F50" s="627"/>
      <c r="G50" s="184"/>
      <c r="I50" s="629"/>
    </row>
    <row r="51" spans="2:7" ht="12.75" thickTop="1">
      <c r="B51" s="184"/>
      <c r="C51" s="189"/>
      <c r="D51" s="184"/>
      <c r="E51" s="190"/>
      <c r="F51" s="628"/>
      <c r="G51" s="184"/>
    </row>
    <row r="52" spans="2:7" ht="12">
      <c r="B52" s="184"/>
      <c r="C52" s="189"/>
      <c r="D52" s="456" t="s">
        <v>507</v>
      </c>
      <c r="E52" s="184" t="s">
        <v>210</v>
      </c>
      <c r="F52" s="579">
        <v>41001205.7</v>
      </c>
      <c r="G52" s="184"/>
    </row>
    <row r="53" spans="2:7" ht="12.75" thickBot="1">
      <c r="B53" s="184"/>
      <c r="C53" s="189"/>
      <c r="D53" s="184"/>
      <c r="E53" s="190"/>
      <c r="F53" s="627"/>
      <c r="G53" s="184"/>
    </row>
    <row r="54" spans="2:7" ht="12.75" thickTop="1">
      <c r="B54" s="184"/>
      <c r="C54" s="189"/>
      <c r="D54" s="184"/>
      <c r="E54" s="184"/>
      <c r="F54" s="628"/>
      <c r="G54" s="184"/>
    </row>
    <row r="55" spans="2:7" ht="12">
      <c r="B55" s="184"/>
      <c r="C55" s="189"/>
      <c r="D55" s="456" t="s">
        <v>508</v>
      </c>
      <c r="E55" s="190" t="s">
        <v>208</v>
      </c>
      <c r="F55" s="579">
        <v>44652.85</v>
      </c>
      <c r="G55" s="184"/>
    </row>
    <row r="56" spans="2:7" ht="12.75" thickBot="1">
      <c r="B56" s="184"/>
      <c r="C56" s="189"/>
      <c r="D56" s="124"/>
      <c r="E56" s="184"/>
      <c r="F56" s="627"/>
      <c r="G56" s="184"/>
    </row>
    <row r="57" spans="2:7" ht="12.75" thickTop="1">
      <c r="B57" s="184"/>
      <c r="C57" s="189"/>
      <c r="D57" s="124"/>
      <c r="E57" s="184"/>
      <c r="F57" s="628"/>
      <c r="G57" s="184"/>
    </row>
    <row r="58" spans="2:7" ht="12">
      <c r="B58" s="184"/>
      <c r="C58" s="189"/>
      <c r="D58" s="456" t="s">
        <v>509</v>
      </c>
      <c r="E58" s="184" t="s">
        <v>211</v>
      </c>
      <c r="F58" s="579">
        <v>31033077.50674419</v>
      </c>
      <c r="G58" s="184"/>
    </row>
    <row r="59" spans="2:7" ht="12.75" thickBot="1">
      <c r="B59" s="4"/>
      <c r="C59" s="241"/>
      <c r="D59" s="124"/>
      <c r="E59" s="184"/>
      <c r="F59" s="627"/>
      <c r="G59" s="70"/>
    </row>
    <row r="60" spans="2:7" ht="12.75" thickTop="1">
      <c r="B60" s="190"/>
      <c r="C60" s="241"/>
      <c r="D60" s="124"/>
      <c r="E60" s="191"/>
      <c r="F60" s="123"/>
      <c r="G60" s="124"/>
    </row>
    <row r="61" spans="2:7" ht="12">
      <c r="B61" s="4"/>
      <c r="C61" s="241"/>
      <c r="D61" s="124"/>
      <c r="E61" s="183" t="s">
        <v>212</v>
      </c>
      <c r="F61" s="183"/>
      <c r="G61" s="124"/>
    </row>
    <row r="62" spans="2:5" ht="12">
      <c r="B62" s="4"/>
      <c r="C62"/>
      <c r="E62" s="458" t="s">
        <v>517</v>
      </c>
    </row>
    <row r="63" spans="2:3" ht="12">
      <c r="B63" s="4"/>
      <c r="C63"/>
    </row>
    <row r="64" spans="2:9" ht="12">
      <c r="B64" s="4"/>
      <c r="C64" s="241"/>
      <c r="D64" s="456" t="s">
        <v>482</v>
      </c>
      <c r="E64" s="184" t="s">
        <v>213</v>
      </c>
      <c r="F64" s="239">
        <v>0</v>
      </c>
      <c r="G64" s="124"/>
      <c r="H64" s="191"/>
      <c r="I64" s="123"/>
    </row>
    <row r="65" spans="2:9" ht="12">
      <c r="B65" s="4"/>
      <c r="C65" s="241"/>
      <c r="D65" s="456"/>
      <c r="E65" s="184"/>
      <c r="F65" s="185"/>
      <c r="G65" s="124"/>
      <c r="H65" s="191"/>
      <c r="I65" s="123"/>
    </row>
    <row r="66" spans="2:9" ht="12">
      <c r="B66" s="4"/>
      <c r="C66" s="241"/>
      <c r="D66" s="456"/>
      <c r="E66" s="184"/>
      <c r="F66" s="184"/>
      <c r="G66" s="124"/>
      <c r="H66" s="191"/>
      <c r="I66" s="123"/>
    </row>
    <row r="67" spans="2:9" ht="12">
      <c r="B67" s="4"/>
      <c r="C67" s="241"/>
      <c r="D67" s="456" t="s">
        <v>483</v>
      </c>
      <c r="E67" s="8" t="s">
        <v>215</v>
      </c>
      <c r="F67" s="185">
        <v>0</v>
      </c>
      <c r="G67" s="124"/>
      <c r="H67" s="191"/>
      <c r="I67" s="123"/>
    </row>
    <row r="68" spans="2:7" ht="12.75" thickBot="1">
      <c r="B68" s="4"/>
      <c r="C68" s="241"/>
      <c r="D68" s="124"/>
      <c r="E68" s="4"/>
      <c r="F68" s="186"/>
      <c r="G68" s="124"/>
    </row>
    <row r="69" spans="2:7" ht="12.75" thickTop="1">
      <c r="B69" s="4"/>
      <c r="C69" s="241"/>
      <c r="D69" s="124"/>
      <c r="E69" s="4"/>
      <c r="F69" s="188"/>
      <c r="G69" s="124"/>
    </row>
    <row r="70" spans="2:7" ht="12">
      <c r="B70" s="4"/>
      <c r="C70" s="241"/>
      <c r="D70" s="456" t="s">
        <v>484</v>
      </c>
      <c r="E70" s="4" t="s">
        <v>232</v>
      </c>
      <c r="F70" s="185">
        <v>0</v>
      </c>
      <c r="G70" s="124"/>
    </row>
    <row r="71" spans="2:7" ht="12">
      <c r="B71" s="4"/>
      <c r="C71" s="241"/>
      <c r="D71" s="456" t="s">
        <v>485</v>
      </c>
      <c r="E71" s="184" t="s">
        <v>233</v>
      </c>
      <c r="F71" s="185">
        <v>0</v>
      </c>
      <c r="G71" s="124"/>
    </row>
    <row r="72" spans="2:7" ht="12">
      <c r="B72" s="4"/>
      <c r="C72" s="241"/>
      <c r="D72" s="456" t="s">
        <v>487</v>
      </c>
      <c r="E72" s="184" t="s">
        <v>234</v>
      </c>
      <c r="F72" s="185">
        <v>0</v>
      </c>
      <c r="G72" s="124"/>
    </row>
    <row r="73" spans="2:7" ht="12.75" thickBot="1">
      <c r="B73" s="4"/>
      <c r="C73" s="241"/>
      <c r="E73" s="188"/>
      <c r="F73" s="187"/>
      <c r="G73" s="124"/>
    </row>
    <row r="74" spans="2:7" ht="12.75" thickTop="1">
      <c r="B74" s="4"/>
      <c r="C74" s="241"/>
      <c r="E74" s="184"/>
      <c r="F74" s="189"/>
      <c r="G74" s="124"/>
    </row>
    <row r="75" spans="4:6" ht="12">
      <c r="D75" s="456" t="s">
        <v>488</v>
      </c>
      <c r="E75" s="184" t="s">
        <v>214</v>
      </c>
      <c r="F75" s="185">
        <v>0</v>
      </c>
    </row>
    <row r="76" spans="5:6" ht="12.75" thickBot="1">
      <c r="E76" s="184"/>
      <c r="F76" s="186"/>
    </row>
    <row r="77" ht="12.75" thickTop="1">
      <c r="C77"/>
    </row>
    <row r="78" ht="12">
      <c r="C78"/>
    </row>
    <row r="79" ht="12">
      <c r="C79"/>
    </row>
    <row r="80" ht="12">
      <c r="C80"/>
    </row>
  </sheetData>
  <sheetProtection/>
  <mergeCells count="1">
    <mergeCell ref="E48:E4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headerFooter>
    <oddHeader>&amp;CHolmes Master Trust Investor Report - April 2012</oddHeader>
    <oddFooter>&amp;C&amp;A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33"/>
  <sheetViews>
    <sheetView view="pageLayout" workbookViewId="0" topLeftCell="A10">
      <selection activeCell="D52" sqref="D52"/>
    </sheetView>
  </sheetViews>
  <sheetFormatPr defaultColWidth="9.140625" defaultRowHeight="12"/>
  <cols>
    <col min="1" max="1" width="9.140625" style="0" customWidth="1"/>
    <col min="2" max="3" width="21.28125" style="0" customWidth="1"/>
    <col min="4" max="4" width="22.57421875" style="0" customWidth="1"/>
    <col min="5" max="5" width="22.8515625" style="0" customWidth="1"/>
    <col min="6" max="6" width="12.00390625" style="0" bestFit="1" customWidth="1"/>
    <col min="7" max="7" width="14.140625" style="0" bestFit="1" customWidth="1"/>
    <col min="8" max="8" width="14.28125" style="0" customWidth="1"/>
    <col min="9" max="9" width="16.8515625" style="0" customWidth="1"/>
    <col min="10" max="10" width="17.00390625" style="0" bestFit="1" customWidth="1"/>
    <col min="11" max="11" width="13.28125" style="0" customWidth="1"/>
    <col min="12" max="12" width="11.8515625" style="0" customWidth="1"/>
    <col min="13" max="13" width="13.7109375" style="0" customWidth="1"/>
  </cols>
  <sheetData>
    <row r="1" spans="2:14" ht="15" customHeight="1" thickBot="1">
      <c r="B1" s="556" t="s">
        <v>258</v>
      </c>
      <c r="C1" s="556"/>
      <c r="D1" s="220"/>
      <c r="E1" s="220"/>
      <c r="F1" s="220"/>
      <c r="G1" s="220"/>
      <c r="H1" s="220"/>
      <c r="I1" s="220"/>
      <c r="J1" s="220"/>
      <c r="K1" s="220"/>
      <c r="L1" s="220"/>
      <c r="M1" s="220"/>
      <c r="N1" s="220"/>
    </row>
    <row r="3" spans="1:13" ht="12.75" thickBot="1">
      <c r="A3" s="1"/>
      <c r="B3" s="192"/>
      <c r="C3" s="192"/>
      <c r="D3" s="192"/>
      <c r="E3" s="192"/>
      <c r="F3" s="192"/>
      <c r="G3" s="192"/>
      <c r="H3" s="192"/>
      <c r="I3" s="192"/>
      <c r="J3" s="192"/>
      <c r="K3" s="192"/>
      <c r="L3" s="192"/>
      <c r="M3" s="192"/>
    </row>
    <row r="4" spans="1:13" ht="16.5" customHeight="1" thickBot="1">
      <c r="A4" s="557"/>
      <c r="B4" s="584" t="s">
        <v>257</v>
      </c>
      <c r="C4" s="584" t="s">
        <v>457</v>
      </c>
      <c r="D4" s="585" t="s">
        <v>216</v>
      </c>
      <c r="E4" s="586" t="s">
        <v>217</v>
      </c>
      <c r="F4" s="586" t="s">
        <v>534</v>
      </c>
      <c r="G4" s="586" t="s">
        <v>535</v>
      </c>
      <c r="H4" s="586" t="s">
        <v>218</v>
      </c>
      <c r="I4" s="586" t="s">
        <v>219</v>
      </c>
      <c r="J4" s="586" t="s">
        <v>220</v>
      </c>
      <c r="K4" s="585" t="s">
        <v>221</v>
      </c>
      <c r="L4" s="586" t="s">
        <v>222</v>
      </c>
      <c r="M4" s="586" t="s">
        <v>223</v>
      </c>
    </row>
    <row r="5" spans="1:13" ht="12">
      <c r="A5" s="1"/>
      <c r="B5" s="622" t="s">
        <v>587</v>
      </c>
      <c r="C5" s="622"/>
      <c r="D5" s="623">
        <v>11166847462.469265</v>
      </c>
      <c r="E5" s="623" t="s">
        <v>356</v>
      </c>
      <c r="F5" s="624" t="s">
        <v>588</v>
      </c>
      <c r="G5" s="587"/>
      <c r="H5" s="623">
        <v>78208743.76</v>
      </c>
      <c r="I5" s="623">
        <v>11166847462.469265</v>
      </c>
      <c r="J5" s="587" t="s">
        <v>356</v>
      </c>
      <c r="K5" s="587" t="s">
        <v>588</v>
      </c>
      <c r="L5" s="587"/>
      <c r="M5" s="625">
        <v>79923992.01</v>
      </c>
    </row>
    <row r="6" spans="1:13" ht="12">
      <c r="A6" s="1"/>
      <c r="B6" s="615" t="s">
        <v>562</v>
      </c>
      <c r="C6" s="615" t="s">
        <v>563</v>
      </c>
      <c r="D6" s="616">
        <v>1000000000</v>
      </c>
      <c r="E6" s="616" t="s">
        <v>357</v>
      </c>
      <c r="F6" s="575">
        <v>0.001</v>
      </c>
      <c r="G6" s="614">
        <v>0.00667</v>
      </c>
      <c r="H6" s="616">
        <v>1667500</v>
      </c>
      <c r="I6" s="616">
        <v>514801000</v>
      </c>
      <c r="J6" s="614" t="s">
        <v>356</v>
      </c>
      <c r="K6" s="614">
        <v>0.001265</v>
      </c>
      <c r="L6" s="614">
        <v>0.0121606</v>
      </c>
      <c r="M6" s="620">
        <v>1543632.91</v>
      </c>
    </row>
    <row r="7" spans="1:13" ht="12">
      <c r="A7" s="1"/>
      <c r="B7" s="615" t="s">
        <v>564</v>
      </c>
      <c r="C7" s="615" t="s">
        <v>565</v>
      </c>
      <c r="D7" s="616">
        <v>750000000</v>
      </c>
      <c r="E7" s="616" t="s">
        <v>357</v>
      </c>
      <c r="F7" s="575">
        <v>0.001</v>
      </c>
      <c r="G7" s="614">
        <v>0.00667</v>
      </c>
      <c r="H7" s="616">
        <v>1250625</v>
      </c>
      <c r="I7" s="616">
        <v>376506000</v>
      </c>
      <c r="J7" s="614" t="s">
        <v>356</v>
      </c>
      <c r="K7" s="614">
        <v>0.001232</v>
      </c>
      <c r="L7" s="614">
        <v>0.0121276</v>
      </c>
      <c r="M7" s="620">
        <v>1125891.16</v>
      </c>
    </row>
    <row r="8" spans="1:13" ht="12">
      <c r="A8" s="1"/>
      <c r="B8" s="615" t="s">
        <v>566</v>
      </c>
      <c r="C8" s="615" t="s">
        <v>456</v>
      </c>
      <c r="D8" s="616">
        <v>900000000</v>
      </c>
      <c r="E8" s="616" t="s">
        <v>357</v>
      </c>
      <c r="F8" s="575">
        <v>0.014</v>
      </c>
      <c r="G8" s="614">
        <v>0.01967</v>
      </c>
      <c r="H8" s="616">
        <v>4425750</v>
      </c>
      <c r="I8" s="616">
        <v>552825553</v>
      </c>
      <c r="J8" s="614" t="s">
        <v>356</v>
      </c>
      <c r="K8" s="614">
        <v>0.01475</v>
      </c>
      <c r="L8" s="614">
        <v>0.025645599999999998</v>
      </c>
      <c r="M8" s="620">
        <v>3495832.521045238</v>
      </c>
    </row>
    <row r="9" spans="1:13" ht="12">
      <c r="A9" s="1"/>
      <c r="B9" s="615" t="s">
        <v>567</v>
      </c>
      <c r="C9" s="615" t="s">
        <v>456</v>
      </c>
      <c r="D9" s="616">
        <v>500000000</v>
      </c>
      <c r="E9" s="616" t="s">
        <v>358</v>
      </c>
      <c r="F9" s="575">
        <v>0.014</v>
      </c>
      <c r="G9" s="614">
        <v>0.02631</v>
      </c>
      <c r="H9" s="616">
        <v>3288750</v>
      </c>
      <c r="I9" s="616">
        <v>438100000</v>
      </c>
      <c r="J9" s="614" t="s">
        <v>356</v>
      </c>
      <c r="K9" s="614">
        <v>0.0166125</v>
      </c>
      <c r="L9" s="614">
        <v>0.0275081</v>
      </c>
      <c r="M9" s="620">
        <v>2971553.0819178084</v>
      </c>
    </row>
    <row r="10" spans="1:13" ht="12">
      <c r="A10" s="1"/>
      <c r="B10" s="615" t="s">
        <v>568</v>
      </c>
      <c r="C10" s="615" t="s">
        <v>456</v>
      </c>
      <c r="D10" s="616">
        <v>750000000</v>
      </c>
      <c r="E10" s="616" t="s">
        <v>358</v>
      </c>
      <c r="F10" s="575">
        <v>0.015</v>
      </c>
      <c r="G10" s="614">
        <v>0.02731</v>
      </c>
      <c r="H10" s="616">
        <v>5120625</v>
      </c>
      <c r="I10" s="616">
        <v>657150000</v>
      </c>
      <c r="J10" s="614" t="s">
        <v>356</v>
      </c>
      <c r="K10" s="614">
        <v>0.017325</v>
      </c>
      <c r="L10" s="614">
        <v>0.0282206</v>
      </c>
      <c r="M10" s="620">
        <v>4572780.975616438</v>
      </c>
    </row>
    <row r="11" spans="1:13" ht="12">
      <c r="A11" s="1"/>
      <c r="B11" s="615" t="s">
        <v>569</v>
      </c>
      <c r="C11" s="615" t="s">
        <v>456</v>
      </c>
      <c r="D11" s="616">
        <v>375000000</v>
      </c>
      <c r="E11" s="616" t="s">
        <v>570</v>
      </c>
      <c r="F11" s="575"/>
      <c r="G11" s="614">
        <v>0.04009</v>
      </c>
      <c r="H11" s="616">
        <v>7516875</v>
      </c>
      <c r="I11" s="616">
        <v>375000000</v>
      </c>
      <c r="J11" s="614" t="s">
        <v>356</v>
      </c>
      <c r="K11" s="614">
        <v>0.01625</v>
      </c>
      <c r="L11" s="614">
        <v>0.0271456</v>
      </c>
      <c r="M11" s="620">
        <v>2510038.3561643837</v>
      </c>
    </row>
    <row r="12" spans="1:13" ht="12">
      <c r="A12" s="1"/>
      <c r="B12" s="615" t="s">
        <v>571</v>
      </c>
      <c r="C12" s="615" t="s">
        <v>456</v>
      </c>
      <c r="D12" s="616">
        <v>700000000</v>
      </c>
      <c r="E12" s="616" t="s">
        <v>357</v>
      </c>
      <c r="F12" s="575">
        <v>0.0135</v>
      </c>
      <c r="G12" s="614">
        <v>0.01917</v>
      </c>
      <c r="H12" s="616">
        <v>3354750</v>
      </c>
      <c r="I12" s="616">
        <v>432125439.84</v>
      </c>
      <c r="J12" s="614" t="s">
        <v>356</v>
      </c>
      <c r="K12" s="614">
        <v>0.01463</v>
      </c>
      <c r="L12" s="614">
        <v>0.025525600000000002</v>
      </c>
      <c r="M12" s="620">
        <v>2719790.41592811</v>
      </c>
    </row>
    <row r="13" spans="1:13" ht="12">
      <c r="A13" s="1"/>
      <c r="B13" s="615" t="s">
        <v>572</v>
      </c>
      <c r="C13" s="615" t="s">
        <v>456</v>
      </c>
      <c r="D13" s="616">
        <v>650000000</v>
      </c>
      <c r="E13" s="616" t="s">
        <v>358</v>
      </c>
      <c r="F13" s="575">
        <v>0.0135</v>
      </c>
      <c r="G13" s="614">
        <v>0.02581</v>
      </c>
      <c r="H13" s="616">
        <v>4194125</v>
      </c>
      <c r="I13" s="616">
        <v>554450000</v>
      </c>
      <c r="J13" s="614" t="s">
        <v>356</v>
      </c>
      <c r="K13" s="614">
        <v>0.01755</v>
      </c>
      <c r="L13" s="614">
        <v>0.0284456</v>
      </c>
      <c r="M13" s="620">
        <v>3888903.185753425</v>
      </c>
    </row>
    <row r="14" spans="1:13" ht="12">
      <c r="A14" s="1"/>
      <c r="B14" s="615" t="s">
        <v>573</v>
      </c>
      <c r="C14" s="615" t="s">
        <v>456</v>
      </c>
      <c r="D14" s="616">
        <v>500000000</v>
      </c>
      <c r="E14" s="616" t="s">
        <v>358</v>
      </c>
      <c r="F14" s="575">
        <v>0.0145</v>
      </c>
      <c r="G14" s="614">
        <v>0.02681</v>
      </c>
      <c r="H14" s="616">
        <v>3351250</v>
      </c>
      <c r="I14" s="616">
        <v>426500000</v>
      </c>
      <c r="J14" s="614" t="s">
        <v>356</v>
      </c>
      <c r="K14" s="614">
        <v>0.01856</v>
      </c>
      <c r="L14" s="614">
        <v>0.0294556</v>
      </c>
      <c r="M14" s="620">
        <v>3097680.016438356</v>
      </c>
    </row>
    <row r="15" spans="1:13" ht="12">
      <c r="A15" s="1"/>
      <c r="B15" s="615" t="s">
        <v>555</v>
      </c>
      <c r="C15" s="615" t="s">
        <v>456</v>
      </c>
      <c r="D15" s="616">
        <v>500000000</v>
      </c>
      <c r="E15" s="616" t="s">
        <v>355</v>
      </c>
      <c r="F15" s="575">
        <v>0.0013</v>
      </c>
      <c r="G15" s="614">
        <v>0.0037175</v>
      </c>
      <c r="H15" s="616">
        <v>165222.22222222222</v>
      </c>
      <c r="I15" s="616">
        <v>316575914.32</v>
      </c>
      <c r="J15" s="614" t="s">
        <v>356</v>
      </c>
      <c r="K15" s="614">
        <v>-0.00145</v>
      </c>
      <c r="L15" s="614">
        <v>0.0094456</v>
      </c>
      <c r="M15" s="620">
        <v>737321.7850963003</v>
      </c>
    </row>
    <row r="16" spans="1:13" ht="12">
      <c r="A16" s="1"/>
      <c r="B16" s="615" t="s">
        <v>574</v>
      </c>
      <c r="C16" s="615" t="s">
        <v>456</v>
      </c>
      <c r="D16" s="616">
        <v>2000000000</v>
      </c>
      <c r="E16" s="616" t="s">
        <v>357</v>
      </c>
      <c r="F16" s="575">
        <v>0.0155</v>
      </c>
      <c r="G16" s="614">
        <v>0.02117</v>
      </c>
      <c r="H16" s="616">
        <v>10585000.000000002</v>
      </c>
      <c r="I16" s="616">
        <v>1268431901.06</v>
      </c>
      <c r="J16" s="614" t="s">
        <v>356</v>
      </c>
      <c r="K16" s="614">
        <v>0.01540625</v>
      </c>
      <c r="L16" s="614">
        <v>0.02630185</v>
      </c>
      <c r="M16" s="620">
        <v>8226272.612933004</v>
      </c>
    </row>
    <row r="17" spans="1:13" ht="12">
      <c r="A17" s="1"/>
      <c r="B17" s="615" t="s">
        <v>575</v>
      </c>
      <c r="C17" s="615" t="s">
        <v>456</v>
      </c>
      <c r="D17" s="616">
        <v>200000000</v>
      </c>
      <c r="E17" s="616" t="s">
        <v>358</v>
      </c>
      <c r="F17" s="575">
        <v>0.014</v>
      </c>
      <c r="G17" s="614">
        <v>0.02631</v>
      </c>
      <c r="H17" s="616">
        <v>1315500</v>
      </c>
      <c r="I17" s="616">
        <v>174540000</v>
      </c>
      <c r="J17" s="614" t="s">
        <v>356</v>
      </c>
      <c r="K17" s="614">
        <v>0.019175</v>
      </c>
      <c r="L17" s="614">
        <v>0.030070600000000003</v>
      </c>
      <c r="M17" s="620">
        <v>1294156.2387945207</v>
      </c>
    </row>
    <row r="18" spans="1:13" ht="12">
      <c r="A18" s="1"/>
      <c r="B18" s="615" t="s">
        <v>576</v>
      </c>
      <c r="C18" s="615" t="s">
        <v>456</v>
      </c>
      <c r="D18" s="616">
        <v>500000000</v>
      </c>
      <c r="E18" s="616" t="s">
        <v>357</v>
      </c>
      <c r="F18" s="575">
        <v>0.0175</v>
      </c>
      <c r="G18" s="614">
        <v>0.023170000000000003</v>
      </c>
      <c r="H18" s="616">
        <v>2896250</v>
      </c>
      <c r="I18" s="616">
        <v>316455696.2</v>
      </c>
      <c r="J18" s="614" t="s">
        <v>356</v>
      </c>
      <c r="K18" s="614">
        <v>0.01755</v>
      </c>
      <c r="L18" s="614">
        <v>0.0284456</v>
      </c>
      <c r="M18" s="620">
        <v>2219615.0511353556</v>
      </c>
    </row>
    <row r="19" spans="1:13" ht="12">
      <c r="A19" s="1"/>
      <c r="B19" s="615" t="s">
        <v>577</v>
      </c>
      <c r="C19" s="615" t="s">
        <v>456</v>
      </c>
      <c r="D19" s="616">
        <v>250000000</v>
      </c>
      <c r="E19" s="616" t="s">
        <v>357</v>
      </c>
      <c r="F19" s="575">
        <v>0.0175</v>
      </c>
      <c r="G19" s="614">
        <v>0.023170000000000003</v>
      </c>
      <c r="H19" s="616">
        <v>1448125</v>
      </c>
      <c r="I19" s="616">
        <v>158227848.1</v>
      </c>
      <c r="J19" s="614" t="s">
        <v>356</v>
      </c>
      <c r="K19" s="614">
        <v>0.01755</v>
      </c>
      <c r="L19" s="614">
        <v>0.0284456</v>
      </c>
      <c r="M19" s="620">
        <v>1109807.5255676778</v>
      </c>
    </row>
    <row r="20" spans="1:13" ht="12">
      <c r="A20" s="1"/>
      <c r="B20" s="615" t="s">
        <v>541</v>
      </c>
      <c r="C20" s="615" t="s">
        <v>456</v>
      </c>
      <c r="D20" s="616">
        <v>500000000</v>
      </c>
      <c r="E20" s="616" t="s">
        <v>355</v>
      </c>
      <c r="F20" s="575">
        <v>0.002</v>
      </c>
      <c r="G20" s="614">
        <v>0.0044174999999999996</v>
      </c>
      <c r="H20" s="616">
        <v>196333.3333333333</v>
      </c>
      <c r="I20" s="616">
        <v>324464344.05</v>
      </c>
      <c r="J20" s="614" t="s">
        <v>356</v>
      </c>
      <c r="K20" s="575">
        <v>-0.00075</v>
      </c>
      <c r="L20" s="614">
        <v>0.009518899999999999</v>
      </c>
      <c r="M20" s="620">
        <v>693864.5996037225</v>
      </c>
    </row>
    <row r="21" spans="1:13" ht="12">
      <c r="A21" s="1"/>
      <c r="B21" s="615" t="s">
        <v>578</v>
      </c>
      <c r="C21" s="615" t="s">
        <v>579</v>
      </c>
      <c r="D21" s="616">
        <v>500000000</v>
      </c>
      <c r="E21" s="616" t="s">
        <v>357</v>
      </c>
      <c r="F21" s="575">
        <v>0.0165</v>
      </c>
      <c r="G21" s="614">
        <v>0.0216453</v>
      </c>
      <c r="H21" s="616">
        <v>2465159.166666667</v>
      </c>
      <c r="I21" s="616">
        <v>325023564.21</v>
      </c>
      <c r="J21" s="614" t="s">
        <v>356</v>
      </c>
      <c r="K21" s="575">
        <v>0.019425</v>
      </c>
      <c r="L21" s="614">
        <v>0.029693900000000002</v>
      </c>
      <c r="M21" s="620">
        <v>2168218.6616170304</v>
      </c>
    </row>
    <row r="22" spans="1:13" ht="12">
      <c r="A22" s="1"/>
      <c r="B22" s="615" t="s">
        <v>580</v>
      </c>
      <c r="C22" s="615" t="s">
        <v>581</v>
      </c>
      <c r="D22" s="616">
        <v>1200000000</v>
      </c>
      <c r="E22" s="616" t="s">
        <v>358</v>
      </c>
      <c r="F22" s="575">
        <v>0.0155</v>
      </c>
      <c r="G22" s="614">
        <v>0.02658</v>
      </c>
      <c r="H22" s="616">
        <v>7265200</v>
      </c>
      <c r="I22" s="616">
        <v>997770000</v>
      </c>
      <c r="J22" s="614" t="s">
        <v>356</v>
      </c>
      <c r="K22" s="575">
        <v>0.023965</v>
      </c>
      <c r="L22" s="614">
        <v>0.0342339</v>
      </c>
      <c r="M22" s="620">
        <v>7673752.846701369</v>
      </c>
    </row>
    <row r="23" spans="1:13" ht="12.75" thickBot="1">
      <c r="A23" s="1"/>
      <c r="B23" s="617" t="s">
        <v>582</v>
      </c>
      <c r="C23" s="617" t="s">
        <v>456</v>
      </c>
      <c r="D23" s="618">
        <v>20000000000</v>
      </c>
      <c r="E23" s="618" t="s">
        <v>531</v>
      </c>
      <c r="F23" s="619">
        <v>0.0125</v>
      </c>
      <c r="G23" s="444">
        <v>0.014345700000000001</v>
      </c>
      <c r="H23" s="618">
        <v>65352633.33333334</v>
      </c>
      <c r="I23" s="618">
        <v>169491525.42</v>
      </c>
      <c r="J23" s="444" t="s">
        <v>356</v>
      </c>
      <c r="K23" s="619">
        <v>0.019975</v>
      </c>
      <c r="L23" s="444">
        <v>0.030243899999999997</v>
      </c>
      <c r="M23" s="621">
        <v>1151613.5592966983</v>
      </c>
    </row>
    <row r="24" spans="1:13" ht="12">
      <c r="A24" s="1"/>
      <c r="C24" s="582"/>
      <c r="D24" s="558"/>
      <c r="E24" s="558"/>
      <c r="F24" s="575"/>
      <c r="G24" s="575"/>
      <c r="H24" s="558"/>
      <c r="I24" s="558"/>
      <c r="J24" s="575"/>
      <c r="K24" s="575"/>
      <c r="L24" s="575"/>
      <c r="M24" s="583"/>
    </row>
    <row r="25" spans="1:13" ht="12">
      <c r="A25" s="1"/>
      <c r="B25" s="582"/>
      <c r="C25" s="582"/>
      <c r="D25" s="558"/>
      <c r="E25" s="558"/>
      <c r="F25" s="575"/>
      <c r="G25" s="575"/>
      <c r="H25" s="558"/>
      <c r="I25" s="558"/>
      <c r="J25" s="575"/>
      <c r="K25" s="575"/>
      <c r="L25" s="575"/>
      <c r="M25" s="583"/>
    </row>
    <row r="27" spans="2:14" ht="12.75" thickBot="1">
      <c r="B27" s="556" t="s">
        <v>339</v>
      </c>
      <c r="C27" s="556"/>
      <c r="D27" s="220"/>
      <c r="E27" s="220"/>
      <c r="F27" s="220"/>
      <c r="G27" s="220"/>
      <c r="H27" s="220"/>
      <c r="I27" s="220"/>
      <c r="J27" s="220"/>
      <c r="K27" s="220"/>
      <c r="L27" s="220"/>
      <c r="M27" s="220"/>
      <c r="N27" s="220"/>
    </row>
    <row r="29" ht="12.75" thickBot="1"/>
    <row r="30" spans="2:5" ht="12.75" thickBot="1">
      <c r="B30" s="598" t="s">
        <v>257</v>
      </c>
      <c r="C30" s="599" t="s">
        <v>224</v>
      </c>
      <c r="D30" s="600" t="s">
        <v>340</v>
      </c>
      <c r="E30" s="635"/>
    </row>
    <row r="31" spans="2:5" ht="12.75" thickBot="1">
      <c r="B31" s="601"/>
      <c r="C31" s="602"/>
      <c r="D31" s="603"/>
      <c r="E31" s="635"/>
    </row>
    <row r="33" ht="12">
      <c r="B33" t="s">
        <v>593</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6" r:id="rId1"/>
  <headerFooter>
    <oddHeader>&amp;CHolmes Master Trust Investor Report - April 2012</oddHeader>
    <oddFooter>&amp;C&amp;A</oddFooter>
  </headerFooter>
</worksheet>
</file>

<file path=xl/worksheets/sheet12.xml><?xml version="1.0" encoding="utf-8"?>
<worksheet xmlns="http://schemas.openxmlformats.org/spreadsheetml/2006/main" xmlns:r="http://schemas.openxmlformats.org/officeDocument/2006/relationships">
  <dimension ref="A2:C33"/>
  <sheetViews>
    <sheetView view="pageLayout" workbookViewId="0" topLeftCell="B1">
      <selection activeCell="B18" sqref="B18"/>
    </sheetView>
  </sheetViews>
  <sheetFormatPr defaultColWidth="9.140625" defaultRowHeight="12"/>
  <cols>
    <col min="1" max="1" width="6.421875" style="0" customWidth="1"/>
    <col min="2" max="2" width="123.7109375" style="0" customWidth="1"/>
    <col min="3" max="3" width="50.00390625" style="0" customWidth="1"/>
    <col min="4" max="5" width="65.8515625" style="0" customWidth="1"/>
  </cols>
  <sheetData>
    <row r="1" ht="12.75" thickBot="1"/>
    <row r="2" spans="1:3" ht="12.75" thickBot="1">
      <c r="A2" s="4"/>
      <c r="B2" s="576" t="s">
        <v>147</v>
      </c>
      <c r="C2" s="577"/>
    </row>
    <row r="3" spans="1:3" ht="12">
      <c r="A3" s="4"/>
      <c r="B3" s="86" t="s">
        <v>148</v>
      </c>
      <c r="C3" s="180"/>
    </row>
    <row r="4" spans="1:3" ht="12">
      <c r="A4" s="4"/>
      <c r="B4" s="100" t="s">
        <v>433</v>
      </c>
      <c r="C4" s="181" t="s">
        <v>149</v>
      </c>
    </row>
    <row r="5" spans="1:3" ht="12">
      <c r="A5" s="4"/>
      <c r="B5" s="100"/>
      <c r="C5" s="181"/>
    </row>
    <row r="6" spans="1:3" ht="12">
      <c r="A6" s="4"/>
      <c r="B6" s="87" t="s">
        <v>150</v>
      </c>
      <c r="C6" s="181"/>
    </row>
    <row r="7" spans="1:3" ht="12">
      <c r="A7" s="4"/>
      <c r="B7" s="100" t="s">
        <v>175</v>
      </c>
      <c r="C7" s="181" t="s">
        <v>149</v>
      </c>
    </row>
    <row r="8" spans="1:3" ht="12">
      <c r="A8" s="4"/>
      <c r="B8" s="100" t="s">
        <v>432</v>
      </c>
      <c r="C8" s="181" t="s">
        <v>149</v>
      </c>
    </row>
    <row r="9" spans="1:3" ht="12">
      <c r="A9" s="4"/>
      <c r="B9" s="100" t="s">
        <v>342</v>
      </c>
      <c r="C9" s="181" t="s">
        <v>149</v>
      </c>
    </row>
    <row r="10" spans="1:3" ht="12">
      <c r="A10" s="4"/>
      <c r="B10" s="100"/>
      <c r="C10" s="181"/>
    </row>
    <row r="11" spans="1:3" ht="12">
      <c r="A11" s="4"/>
      <c r="B11" s="100"/>
      <c r="C11" s="181"/>
    </row>
    <row r="12" spans="1:3" ht="12">
      <c r="A12" s="4"/>
      <c r="B12" s="87" t="s">
        <v>151</v>
      </c>
      <c r="C12" s="181"/>
    </row>
    <row r="13" spans="1:3" ht="12">
      <c r="A13" s="4"/>
      <c r="B13" s="100"/>
      <c r="C13" s="181"/>
    </row>
    <row r="14" spans="1:3" ht="42" customHeight="1">
      <c r="A14" s="4"/>
      <c r="B14" s="304" t="s">
        <v>434</v>
      </c>
      <c r="C14" s="640" t="s">
        <v>595</v>
      </c>
    </row>
    <row r="15" spans="1:3" ht="48">
      <c r="A15" s="4"/>
      <c r="B15" s="303" t="s">
        <v>544</v>
      </c>
      <c r="C15" s="231" t="s">
        <v>149</v>
      </c>
    </row>
    <row r="16" spans="1:3" ht="12">
      <c r="A16" s="4"/>
      <c r="B16" s="100"/>
      <c r="C16" s="181"/>
    </row>
    <row r="17" spans="1:3" ht="12.75" thickBot="1">
      <c r="A17" s="4"/>
      <c r="B17" s="101" t="s">
        <v>343</v>
      </c>
      <c r="C17" s="127"/>
    </row>
    <row r="18" spans="1:3" ht="12">
      <c r="A18" s="4"/>
      <c r="B18" s="70" t="s">
        <v>609</v>
      </c>
      <c r="C18" s="102"/>
    </row>
    <row r="19" spans="1:3" ht="12">
      <c r="A19" s="2"/>
      <c r="B19" s="13"/>
      <c r="C19" s="3"/>
    </row>
    <row r="20" spans="1:3" ht="12">
      <c r="A20" s="4"/>
      <c r="B20" s="81" t="s">
        <v>152</v>
      </c>
      <c r="C20" s="103"/>
    </row>
    <row r="21" spans="1:2" ht="12">
      <c r="A21" s="578">
        <v>1</v>
      </c>
      <c r="B21" s="182" t="s">
        <v>458</v>
      </c>
    </row>
    <row r="22" ht="24">
      <c r="B22" s="14" t="s">
        <v>519</v>
      </c>
    </row>
    <row r="23" spans="1:2" ht="12">
      <c r="A23" s="578">
        <v>2</v>
      </c>
      <c r="B23" s="182" t="s">
        <v>459</v>
      </c>
    </row>
    <row r="24" ht="12" customHeight="1">
      <c r="B24" s="700" t="s">
        <v>460</v>
      </c>
    </row>
    <row r="25" ht="12">
      <c r="B25" s="700"/>
    </row>
    <row r="26" ht="12">
      <c r="B26" s="700"/>
    </row>
    <row r="27" spans="1:2" ht="12">
      <c r="A27" s="578">
        <v>3</v>
      </c>
      <c r="B27" s="182" t="s">
        <v>521</v>
      </c>
    </row>
    <row r="28" ht="12" customHeight="1">
      <c r="B28" s="14" t="s">
        <v>520</v>
      </c>
    </row>
    <row r="29" spans="1:2" ht="12">
      <c r="A29" s="578">
        <v>4</v>
      </c>
      <c r="B29" s="182" t="s">
        <v>538</v>
      </c>
    </row>
    <row r="30" ht="12" customHeight="1">
      <c r="B30" s="701" t="s">
        <v>539</v>
      </c>
    </row>
    <row r="31" ht="12">
      <c r="B31" s="701"/>
    </row>
    <row r="32" ht="12">
      <c r="B32" s="701"/>
    </row>
    <row r="33" ht="12">
      <c r="B33" s="701"/>
    </row>
  </sheetData>
  <sheetProtection/>
  <mergeCells count="2">
    <mergeCell ref="B24:B26"/>
    <mergeCell ref="B30:B33"/>
  </mergeCells>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&amp;CHolmes Master Trust Investor Report - April 2012</oddHeader>
    <oddFooter>&amp;C&amp;A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G33"/>
  <sheetViews>
    <sheetView zoomScale="70" zoomScaleNormal="70" zoomScalePageLayoutView="85" workbookViewId="0" topLeftCell="A1">
      <selection activeCell="D16" sqref="D16:D17"/>
    </sheetView>
  </sheetViews>
  <sheetFormatPr defaultColWidth="9.140625" defaultRowHeight="12"/>
  <cols>
    <col min="1" max="1" width="9.140625" style="0" customWidth="1"/>
    <col min="2" max="2" width="33.7109375" style="0" customWidth="1"/>
    <col min="3" max="3" width="40.00390625" style="0" customWidth="1"/>
    <col min="4" max="4" width="34.00390625" style="0" customWidth="1"/>
    <col min="5" max="5" width="44.7109375" style="0" customWidth="1"/>
    <col min="6" max="6" width="36.00390625" style="0" customWidth="1"/>
    <col min="7" max="7" width="83.421875" style="0" customWidth="1"/>
    <col min="8" max="8" width="9.140625" style="0" customWidth="1"/>
  </cols>
  <sheetData>
    <row r="1" spans="2:7" ht="12">
      <c r="B1" s="195" t="s">
        <v>235</v>
      </c>
      <c r="C1" s="196"/>
      <c r="D1" s="197"/>
      <c r="E1" s="197"/>
      <c r="F1" s="198"/>
      <c r="G1" s="199"/>
    </row>
    <row r="2" spans="2:7" ht="12.75" thickBot="1">
      <c r="B2" s="195"/>
      <c r="C2" s="200"/>
      <c r="D2" s="201"/>
      <c r="E2" s="201"/>
      <c r="F2" s="198"/>
      <c r="G2" s="199"/>
    </row>
    <row r="3" spans="2:7" ht="12.75" thickBot="1">
      <c r="B3" s="446" t="s">
        <v>461</v>
      </c>
      <c r="C3" s="202" t="s">
        <v>340</v>
      </c>
      <c r="D3" s="203" t="s">
        <v>236</v>
      </c>
      <c r="E3" s="204" t="s">
        <v>237</v>
      </c>
      <c r="F3" s="203" t="s">
        <v>238</v>
      </c>
      <c r="G3" s="447" t="s">
        <v>239</v>
      </c>
    </row>
    <row r="4" spans="2:7" ht="12">
      <c r="B4" s="229" t="s">
        <v>240</v>
      </c>
      <c r="C4" s="180" t="s">
        <v>510</v>
      </c>
      <c r="D4" s="180"/>
      <c r="E4" s="222"/>
      <c r="F4" s="591"/>
      <c r="G4" s="223"/>
    </row>
    <row r="5" spans="2:7" ht="12">
      <c r="B5" s="225" t="s">
        <v>201</v>
      </c>
      <c r="C5" s="226" t="s">
        <v>270</v>
      </c>
      <c r="D5" s="226"/>
      <c r="E5" s="226"/>
      <c r="F5" s="592"/>
      <c r="G5" s="226"/>
    </row>
    <row r="6" spans="2:7" ht="12">
      <c r="B6" s="229" t="s">
        <v>241</v>
      </c>
      <c r="C6" s="448" t="s">
        <v>271</v>
      </c>
      <c r="D6" s="448"/>
      <c r="E6" s="448"/>
      <c r="F6" s="449"/>
      <c r="G6" s="450"/>
    </row>
    <row r="7" spans="2:7" ht="12">
      <c r="B7" s="667" t="s">
        <v>195</v>
      </c>
      <c r="C7" s="668" t="s">
        <v>242</v>
      </c>
      <c r="D7" s="668" t="s">
        <v>610</v>
      </c>
      <c r="E7" s="668" t="str">
        <f>VLOOKUP(C7,'[3]Bloomberg Ratings'!$A$13:$C$22,3,FALSE)</f>
        <v>F1 / P-1 / A-1</v>
      </c>
      <c r="F7" s="593" t="s">
        <v>122</v>
      </c>
      <c r="G7" s="228" t="s">
        <v>516</v>
      </c>
    </row>
    <row r="8" spans="2:7" ht="24">
      <c r="B8" s="667"/>
      <c r="C8" s="668"/>
      <c r="D8" s="668"/>
      <c r="E8" s="668"/>
      <c r="F8" s="593" t="s">
        <v>462</v>
      </c>
      <c r="G8" s="228" t="s">
        <v>463</v>
      </c>
    </row>
    <row r="9" spans="2:7" ht="12">
      <c r="B9" s="667"/>
      <c r="C9" s="668"/>
      <c r="D9" s="668"/>
      <c r="E9" s="668"/>
      <c r="F9" s="593" t="s">
        <v>259</v>
      </c>
      <c r="G9" s="228" t="s">
        <v>464</v>
      </c>
    </row>
    <row r="10" spans="2:7" ht="12">
      <c r="B10" s="667"/>
      <c r="C10" s="668"/>
      <c r="D10" s="668"/>
      <c r="E10" s="668"/>
      <c r="F10" s="593" t="s">
        <v>465</v>
      </c>
      <c r="G10" s="228" t="s">
        <v>466</v>
      </c>
    </row>
    <row r="11" spans="2:7" ht="12">
      <c r="B11" s="667"/>
      <c r="C11" s="668"/>
      <c r="D11" s="668"/>
      <c r="E11" s="668"/>
      <c r="F11" s="593" t="s">
        <v>259</v>
      </c>
      <c r="G11" s="228" t="s">
        <v>260</v>
      </c>
    </row>
    <row r="12" spans="2:7" ht="24">
      <c r="B12" s="667"/>
      <c r="C12" s="668"/>
      <c r="D12" s="668"/>
      <c r="E12" s="668"/>
      <c r="F12" s="593" t="s">
        <v>467</v>
      </c>
      <c r="G12" s="228" t="s">
        <v>468</v>
      </c>
    </row>
    <row r="13" spans="2:7" ht="12">
      <c r="B13" s="229" t="s">
        <v>243</v>
      </c>
      <c r="C13" s="181" t="s">
        <v>242</v>
      </c>
      <c r="D13" s="181" t="s">
        <v>610</v>
      </c>
      <c r="E13" s="181" t="str">
        <f>VLOOKUP(C13,'[3]Bloomberg Ratings'!$A$14:C22,3,FALSE)</f>
        <v>F1 / P-1 / A-1</v>
      </c>
      <c r="G13" s="224"/>
    </row>
    <row r="14" spans="2:7" ht="12">
      <c r="B14" s="225" t="s">
        <v>244</v>
      </c>
      <c r="C14" s="226" t="s">
        <v>242</v>
      </c>
      <c r="D14" s="181" t="s">
        <v>610</v>
      </c>
      <c r="E14" s="226" t="str">
        <f>VLOOKUP(C14,'[3]Bloomberg Ratings'!$A$14:C26,3,FALSE)</f>
        <v>F1 / P-1 / A-1</v>
      </c>
      <c r="F14" s="594"/>
      <c r="G14" s="228"/>
    </row>
    <row r="15" spans="2:7" ht="12">
      <c r="B15" s="229" t="s">
        <v>261</v>
      </c>
      <c r="C15" s="181" t="s">
        <v>242</v>
      </c>
      <c r="D15" s="181" t="s">
        <v>610</v>
      </c>
      <c r="E15" s="181" t="str">
        <f>VLOOKUP(C15,'[3]Bloomberg Ratings'!$A$14:C27,3,FALSE)</f>
        <v>F1 / P-1 / A-1</v>
      </c>
      <c r="G15" s="230"/>
    </row>
    <row r="16" spans="2:7" ht="120">
      <c r="B16" s="669" t="s">
        <v>469</v>
      </c>
      <c r="C16" s="668" t="s">
        <v>242</v>
      </c>
      <c r="D16" s="668" t="s">
        <v>610</v>
      </c>
      <c r="E16" s="668" t="str">
        <f>VLOOKUP(C16,'[3]Bloomberg Ratings'!$A$14:C28,3,FALSE)</f>
        <v>F1 / P-1 / A-1</v>
      </c>
      <c r="F16" s="595" t="s">
        <v>262</v>
      </c>
      <c r="G16" s="228" t="s">
        <v>470</v>
      </c>
    </row>
    <row r="17" spans="2:7" ht="48">
      <c r="B17" s="669"/>
      <c r="C17" s="668"/>
      <c r="D17" s="668" t="e">
        <v>#N/A</v>
      </c>
      <c r="E17" s="668" t="e">
        <f>VLOOKUP(C17,'[3]Bloomberg Ratings'!$A$14:C29,3,FALSE)</f>
        <v>#N/A</v>
      </c>
      <c r="F17" s="593" t="s">
        <v>263</v>
      </c>
      <c r="G17" s="228" t="s">
        <v>471</v>
      </c>
    </row>
    <row r="18" spans="2:7" s="449" customFormat="1" ht="132">
      <c r="B18" s="589" t="s">
        <v>472</v>
      </c>
      <c r="C18" s="590" t="s">
        <v>242</v>
      </c>
      <c r="D18" s="231" t="s">
        <v>610</v>
      </c>
      <c r="E18" s="604" t="str">
        <f>VLOOKUP(C18,'[3]Bloomberg Ratings'!$A$14:C30,3,FALSE)</f>
        <v>F1 / P-1 / A-1</v>
      </c>
      <c r="F18" s="451" t="s">
        <v>264</v>
      </c>
      <c r="G18" s="450" t="s">
        <v>473</v>
      </c>
    </row>
    <row r="19" spans="2:7" ht="36">
      <c r="B19" s="667" t="s">
        <v>245</v>
      </c>
      <c r="C19" s="668" t="s">
        <v>242</v>
      </c>
      <c r="D19" s="668" t="s">
        <v>610</v>
      </c>
      <c r="E19" s="668" t="str">
        <f>VLOOKUP(C19,'[3]Bloomberg Ratings'!$A$14:C31,3,FALSE)</f>
        <v>F1 / P-1 / A-1</v>
      </c>
      <c r="F19" s="593" t="s">
        <v>557</v>
      </c>
      <c r="G19" s="228" t="s">
        <v>560</v>
      </c>
    </row>
    <row r="20" spans="2:7" ht="12">
      <c r="B20" s="667"/>
      <c r="C20" s="668"/>
      <c r="D20" s="668"/>
      <c r="E20" s="668"/>
      <c r="F20" s="593" t="s">
        <v>558</v>
      </c>
      <c r="G20" s="228" t="s">
        <v>559</v>
      </c>
    </row>
    <row r="21" spans="2:7" ht="36">
      <c r="B21" s="667"/>
      <c r="C21" s="668"/>
      <c r="D21" s="668" t="e">
        <v>#N/A</v>
      </c>
      <c r="E21" s="668" t="e">
        <f>VLOOKUP(C21,'[3]Bloomberg Ratings'!$A$14:C32,3,FALSE)</f>
        <v>#N/A</v>
      </c>
      <c r="F21" s="593" t="s">
        <v>265</v>
      </c>
      <c r="G21" s="228" t="s">
        <v>266</v>
      </c>
    </row>
    <row r="22" spans="2:7" ht="36" customHeight="1">
      <c r="B22" s="671" t="s">
        <v>474</v>
      </c>
      <c r="C22" s="672" t="s">
        <v>246</v>
      </c>
      <c r="D22" s="672" t="s">
        <v>610</v>
      </c>
      <c r="E22" s="672" t="str">
        <f>VLOOKUP(C22,'[3]Bloomberg Ratings'!$A$14:C33,3,FALSE)</f>
        <v>F1 / P-1 / A-1</v>
      </c>
      <c r="F22" s="451" t="s">
        <v>267</v>
      </c>
      <c r="G22" s="450" t="s">
        <v>268</v>
      </c>
    </row>
    <row r="23" spans="2:7" ht="36" customHeight="1">
      <c r="B23" s="671"/>
      <c r="C23" s="672"/>
      <c r="D23" s="672" t="e">
        <v>#N/A</v>
      </c>
      <c r="E23" s="672" t="e">
        <f>VLOOKUP(C23,'[3]Bloomberg Ratings'!$A$14:C34,3,FALSE)</f>
        <v>#N/A</v>
      </c>
      <c r="F23" s="670" t="s">
        <v>556</v>
      </c>
      <c r="G23" s="670" t="s">
        <v>269</v>
      </c>
    </row>
    <row r="24" spans="2:7" ht="12">
      <c r="B24" s="671"/>
      <c r="C24" s="672"/>
      <c r="D24" s="672" t="e">
        <v>#N/A</v>
      </c>
      <c r="E24" s="672" t="e">
        <f>VLOOKUP(C24,'[3]Bloomberg Ratings'!$A$14:C35,3,FALSE)</f>
        <v>#N/A</v>
      </c>
      <c r="F24" s="670"/>
      <c r="G24" s="670"/>
    </row>
    <row r="25" spans="2:7" ht="12">
      <c r="B25" s="671"/>
      <c r="C25" s="590"/>
      <c r="D25" s="604"/>
      <c r="E25" s="604"/>
      <c r="F25" s="670"/>
      <c r="G25" s="670"/>
    </row>
    <row r="26" spans="2:7" ht="12">
      <c r="B26" s="671"/>
      <c r="C26" s="590" t="s">
        <v>475</v>
      </c>
      <c r="D26" s="641" t="s">
        <v>603</v>
      </c>
      <c r="E26" s="641" t="s">
        <v>467</v>
      </c>
      <c r="F26" s="451" t="s">
        <v>476</v>
      </c>
      <c r="G26" s="588" t="s">
        <v>476</v>
      </c>
    </row>
    <row r="27" spans="2:7" ht="12">
      <c r="B27" s="671"/>
      <c r="C27" s="590" t="s">
        <v>477</v>
      </c>
      <c r="D27" s="604" t="s">
        <v>554</v>
      </c>
      <c r="E27" s="604" t="s">
        <v>514</v>
      </c>
      <c r="F27" s="451" t="s">
        <v>476</v>
      </c>
      <c r="G27" s="588" t="s">
        <v>476</v>
      </c>
    </row>
    <row r="28" spans="2:7" ht="12">
      <c r="B28" s="589"/>
      <c r="C28" s="590" t="s">
        <v>536</v>
      </c>
      <c r="D28" s="613" t="s">
        <v>596</v>
      </c>
      <c r="E28" s="604" t="s">
        <v>514</v>
      </c>
      <c r="F28" s="451" t="s">
        <v>476</v>
      </c>
      <c r="G28" s="588" t="s">
        <v>476</v>
      </c>
    </row>
    <row r="29" spans="2:7" ht="12">
      <c r="B29" s="589"/>
      <c r="C29" s="590" t="s">
        <v>537</v>
      </c>
      <c r="D29" s="613" t="s">
        <v>597</v>
      </c>
      <c r="E29" s="590" t="s">
        <v>514</v>
      </c>
      <c r="F29" s="451" t="s">
        <v>476</v>
      </c>
      <c r="G29" s="588" t="s">
        <v>476</v>
      </c>
    </row>
    <row r="30" spans="2:7" ht="12">
      <c r="B30" s="225" t="s">
        <v>478</v>
      </c>
      <c r="C30" s="226" t="s">
        <v>422</v>
      </c>
      <c r="D30" s="226" t="s">
        <v>605</v>
      </c>
      <c r="E30" s="226" t="s">
        <v>604</v>
      </c>
      <c r="F30" s="596"/>
      <c r="G30" s="227"/>
    </row>
    <row r="31" spans="2:7" ht="12">
      <c r="B31" s="452" t="s">
        <v>479</v>
      </c>
      <c r="C31" s="448" t="s">
        <v>423</v>
      </c>
      <c r="D31" s="448"/>
      <c r="E31" s="448"/>
      <c r="F31" s="451"/>
      <c r="G31" s="588"/>
    </row>
    <row r="32" spans="2:7" ht="12.75" thickBot="1">
      <c r="B32" s="232" t="s">
        <v>480</v>
      </c>
      <c r="C32" s="233" t="s">
        <v>422</v>
      </c>
      <c r="D32" s="453"/>
      <c r="E32" s="453"/>
      <c r="F32" s="597"/>
      <c r="G32" s="453"/>
    </row>
    <row r="33" spans="2:7" ht="12">
      <c r="B33" t="s">
        <v>481</v>
      </c>
      <c r="E33" s="454"/>
      <c r="F33" s="451"/>
      <c r="G33" s="454"/>
    </row>
  </sheetData>
  <sheetProtection/>
  <mergeCells count="18">
    <mergeCell ref="G23:G25"/>
    <mergeCell ref="B19:B21"/>
    <mergeCell ref="B22:B27"/>
    <mergeCell ref="C22:C24"/>
    <mergeCell ref="D22:D24"/>
    <mergeCell ref="E22:E24"/>
    <mergeCell ref="F23:F25"/>
    <mergeCell ref="C19:C21"/>
    <mergeCell ref="D19:D21"/>
    <mergeCell ref="E19:E21"/>
    <mergeCell ref="B7:B12"/>
    <mergeCell ref="C7:C12"/>
    <mergeCell ref="D7:D12"/>
    <mergeCell ref="E7:E12"/>
    <mergeCell ref="B16:B17"/>
    <mergeCell ref="C16:C17"/>
    <mergeCell ref="D16:D17"/>
    <mergeCell ref="E16:E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headerFooter>
    <oddHeader>&amp;CHolmes Master Trust Investor Report - April 2012</oddHeader>
    <oddFooter>&amp;CPage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N73"/>
  <sheetViews>
    <sheetView view="pageLayout" zoomScale="85" zoomScalePageLayoutView="85" workbookViewId="0" topLeftCell="E1">
      <selection activeCell="M26" sqref="M26"/>
    </sheetView>
  </sheetViews>
  <sheetFormatPr defaultColWidth="15.7109375" defaultRowHeight="12"/>
  <cols>
    <col min="1" max="1" width="6.421875" style="1" customWidth="1"/>
    <col min="2" max="2" width="32.140625" style="1" customWidth="1"/>
    <col min="3" max="3" width="15.7109375" style="1" customWidth="1"/>
    <col min="4" max="5" width="17.00390625" style="1" customWidth="1"/>
    <col min="6" max="6" width="20.421875" style="1" bestFit="1" customWidth="1"/>
    <col min="7" max="8" width="17.00390625" style="1" customWidth="1"/>
    <col min="9" max="9" width="32.140625" style="1" customWidth="1"/>
    <col min="10" max="10" width="21.57421875" style="1" customWidth="1"/>
    <col min="11" max="11" width="12.140625" style="1" customWidth="1"/>
    <col min="12" max="12" width="17.28125" style="1" customWidth="1"/>
    <col min="13" max="13" width="20.7109375" style="1" customWidth="1"/>
    <col min="14" max="16384" width="15.7109375" style="1" customWidth="1"/>
  </cols>
  <sheetData>
    <row r="2" spans="2:13" ht="12.75" thickBot="1">
      <c r="B2" s="42" t="s">
        <v>10</v>
      </c>
      <c r="C2" s="42"/>
      <c r="D2" s="42"/>
      <c r="E2" s="42"/>
      <c r="F2" s="42"/>
      <c r="G2" s="42"/>
      <c r="H2" s="42"/>
      <c r="I2" s="42"/>
      <c r="J2" s="42"/>
      <c r="K2" s="42"/>
      <c r="L2" s="42"/>
      <c r="M2" s="42"/>
    </row>
    <row r="3" ht="12.75" thickBot="1"/>
    <row r="4" spans="2:13" ht="12">
      <c r="B4" s="307" t="s">
        <v>7</v>
      </c>
      <c r="C4" s="308"/>
      <c r="D4" s="309"/>
      <c r="E4" s="309"/>
      <c r="F4" s="310"/>
      <c r="I4" s="311" t="s">
        <v>154</v>
      </c>
      <c r="J4" s="312"/>
      <c r="K4" s="657"/>
      <c r="L4" s="659"/>
      <c r="M4" s="611"/>
    </row>
    <row r="5" spans="2:13" ht="12.75" thickBot="1">
      <c r="B5" s="313"/>
      <c r="C5" s="314"/>
      <c r="D5" s="314"/>
      <c r="E5" s="314"/>
      <c r="F5" s="315"/>
      <c r="I5" s="316"/>
      <c r="J5" s="317"/>
      <c r="K5" s="658"/>
      <c r="L5" s="318"/>
      <c r="M5" s="612"/>
    </row>
    <row r="6" spans="2:13" ht="12">
      <c r="B6" s="643" t="s">
        <v>8</v>
      </c>
      <c r="C6" s="76"/>
      <c r="D6" s="105"/>
      <c r="E6" s="79"/>
      <c r="F6" s="319">
        <v>115191</v>
      </c>
      <c r="I6" s="646" t="s">
        <v>612</v>
      </c>
      <c r="J6" s="43"/>
      <c r="K6" s="651"/>
      <c r="L6" s="654"/>
      <c r="M6" s="647">
        <v>15032290617.550001</v>
      </c>
    </row>
    <row r="7" spans="2:14" ht="12.75" thickBot="1">
      <c r="B7" s="63" t="s">
        <v>9</v>
      </c>
      <c r="C7" s="77"/>
      <c r="D7" s="104"/>
      <c r="E7" s="106"/>
      <c r="F7" s="320">
        <v>6399214137.68</v>
      </c>
      <c r="I7" s="648" t="s">
        <v>613</v>
      </c>
      <c r="J7" s="645"/>
      <c r="K7" s="652"/>
      <c r="L7" s="655"/>
      <c r="M7" s="650">
        <v>13344961208.38</v>
      </c>
      <c r="N7" s="321"/>
    </row>
    <row r="8" spans="2:13" ht="12">
      <c r="B8" s="643" t="str">
        <f>'[4]IR Data'!A21</f>
        <v>Current number of Mortgage Loans in Pool at 30 April 2012</v>
      </c>
      <c r="C8" s="76"/>
      <c r="D8" s="105"/>
      <c r="E8" s="79"/>
      <c r="F8" s="569">
        <v>144445</v>
      </c>
      <c r="G8"/>
      <c r="I8" s="646" t="s">
        <v>614</v>
      </c>
      <c r="J8" s="43"/>
      <c r="K8" s="651"/>
      <c r="L8" s="656"/>
      <c r="M8" s="647">
        <v>37510463.54999893</v>
      </c>
    </row>
    <row r="9" spans="2:13" ht="12">
      <c r="B9" s="644" t="str">
        <f>'[4]IR Data'!A22</f>
        <v>Current £ value of Mortgage Loans in Pool at 30 April 2012</v>
      </c>
      <c r="C9" s="51"/>
      <c r="D9" s="18"/>
      <c r="E9" s="570"/>
      <c r="F9" s="571">
        <v>14976449637.56</v>
      </c>
      <c r="G9"/>
      <c r="I9" s="649" t="s">
        <v>615</v>
      </c>
      <c r="J9" s="43"/>
      <c r="K9" s="651"/>
      <c r="L9" s="656"/>
      <c r="M9" s="650">
        <v>49065503.5</v>
      </c>
    </row>
    <row r="10" spans="2:13" ht="12.75" thickBot="1">
      <c r="B10" s="63" t="str">
        <f>'[4]IR Data'!A23</f>
        <v>Weighted Average Yield on 10 April 2012</v>
      </c>
      <c r="C10" s="77"/>
      <c r="D10" s="104"/>
      <c r="E10" s="572"/>
      <c r="F10" s="573">
        <v>0.02944341179546</v>
      </c>
      <c r="I10" s="649" t="s">
        <v>616</v>
      </c>
      <c r="J10" s="43"/>
      <c r="K10" s="651"/>
      <c r="L10" s="656"/>
      <c r="M10" s="650">
        <v>146201002.44000122</v>
      </c>
    </row>
    <row r="11" spans="9:13" ht="12.75" thickBot="1">
      <c r="I11" s="648" t="s">
        <v>617</v>
      </c>
      <c r="J11" s="645"/>
      <c r="K11" s="652"/>
      <c r="L11" s="655"/>
      <c r="M11" s="650">
        <v>282894262.89</v>
      </c>
    </row>
    <row r="12" spans="2:13" ht="12">
      <c r="B12" s="51"/>
      <c r="C12" s="51"/>
      <c r="D12" s="18"/>
      <c r="E12" s="18"/>
      <c r="F12" s="128"/>
      <c r="I12" s="646" t="s">
        <v>618</v>
      </c>
      <c r="J12" s="43"/>
      <c r="K12" s="651"/>
      <c r="L12" s="656"/>
      <c r="M12" s="647">
        <v>11843922485.73</v>
      </c>
    </row>
    <row r="13" spans="2:13" ht="12">
      <c r="B13" s="51"/>
      <c r="C13" s="51"/>
      <c r="D13" s="18"/>
      <c r="E13" s="18"/>
      <c r="F13" s="128"/>
      <c r="I13" s="649" t="s">
        <v>619</v>
      </c>
      <c r="J13" s="43"/>
      <c r="K13" s="651"/>
      <c r="L13" s="656"/>
      <c r="M13" s="322">
        <v>0.8343787187710512</v>
      </c>
    </row>
    <row r="14" spans="2:13" ht="12">
      <c r="B14" s="51"/>
      <c r="C14" s="51"/>
      <c r="D14" s="18"/>
      <c r="E14" s="18"/>
      <c r="F14" s="128"/>
      <c r="I14" s="649" t="s">
        <v>620</v>
      </c>
      <c r="J14" s="43"/>
      <c r="K14" s="651"/>
      <c r="L14" s="656"/>
      <c r="M14" s="650">
        <v>3188368131.82</v>
      </c>
    </row>
    <row r="15" spans="2:13" ht="12">
      <c r="B15" s="51"/>
      <c r="C15" s="51"/>
      <c r="D15" s="18"/>
      <c r="E15" s="18"/>
      <c r="F15" s="128"/>
      <c r="I15" s="649" t="s">
        <v>621</v>
      </c>
      <c r="J15" s="43"/>
      <c r="K15" s="651"/>
      <c r="L15" s="656"/>
      <c r="M15" s="322">
        <v>0.16562128122894937</v>
      </c>
    </row>
    <row r="16" spans="2:13" ht="12">
      <c r="B16" s="51"/>
      <c r="C16" s="51"/>
      <c r="D16" s="18"/>
      <c r="E16" s="18"/>
      <c r="F16" s="128"/>
      <c r="I16" s="649" t="s">
        <v>622</v>
      </c>
      <c r="J16" s="43"/>
      <c r="K16" s="130"/>
      <c r="L16" s="62"/>
      <c r="M16" s="323"/>
    </row>
    <row r="17" spans="2:13" ht="12" customHeight="1">
      <c r="B17" s="51"/>
      <c r="C17" s="51"/>
      <c r="D17" s="18"/>
      <c r="E17" s="18"/>
      <c r="F17" s="128"/>
      <c r="I17" s="649" t="s">
        <v>545</v>
      </c>
      <c r="J17" s="18" t="s">
        <v>546</v>
      </c>
      <c r="K17" s="130"/>
      <c r="L17" s="62"/>
      <c r="M17" s="650">
        <v>176909268.82</v>
      </c>
    </row>
    <row r="18" spans="9:13" ht="12" customHeight="1">
      <c r="I18" s="649" t="s">
        <v>547</v>
      </c>
      <c r="J18" s="18" t="s">
        <v>553</v>
      </c>
      <c r="K18" s="130"/>
      <c r="L18" s="62"/>
      <c r="M18" s="650">
        <v>631566289.3474201</v>
      </c>
    </row>
    <row r="19" spans="9:13" ht="12">
      <c r="I19" s="649" t="s">
        <v>548</v>
      </c>
      <c r="J19" s="18" t="s">
        <v>549</v>
      </c>
      <c r="K19" s="130"/>
      <c r="L19" s="62"/>
      <c r="M19" s="650">
        <v>140739216.69120002</v>
      </c>
    </row>
    <row r="20" spans="9:13" ht="12">
      <c r="I20" s="649" t="s">
        <v>127</v>
      </c>
      <c r="J20" s="18" t="s">
        <v>550</v>
      </c>
      <c r="K20" s="130"/>
      <c r="L20" s="62"/>
      <c r="M20" s="650">
        <v>0</v>
      </c>
    </row>
    <row r="21" spans="9:13" ht="12">
      <c r="I21" s="649" t="s">
        <v>551</v>
      </c>
      <c r="J21" s="18" t="s">
        <v>552</v>
      </c>
      <c r="K21" s="130"/>
      <c r="L21" s="62"/>
      <c r="M21" s="650">
        <v>205486.02</v>
      </c>
    </row>
    <row r="22" spans="9:13" ht="12">
      <c r="I22" s="649" t="s">
        <v>607</v>
      </c>
      <c r="J22" s="130"/>
      <c r="L22" s="62"/>
      <c r="M22" s="650">
        <v>949420260.88</v>
      </c>
    </row>
    <row r="23" spans="9:13" ht="30.75" customHeight="1" thickBot="1">
      <c r="I23" s="107" t="str">
        <f>IF('[2]IR Data'!C9="Y",+"Minimum Seller Share (% of Total) on "&amp;TEXT('[2]IR Data'!C10,"dd mmmm yyyy"),+"Minimum Seller Share (% of Total) on "&amp;TEXT('[2]IR Data'!C5,"dd mmmm yyyy"))</f>
        <v>Minimum Seller Share (% of Total) on 19 abril yyyy</v>
      </c>
      <c r="J23" s="610"/>
      <c r="K23" s="653"/>
      <c r="L23" s="388"/>
      <c r="M23" s="324">
        <v>0.0652690257217217</v>
      </c>
    </row>
    <row r="24" spans="2:13" ht="36" customHeight="1">
      <c r="B24" s="673" t="s">
        <v>598</v>
      </c>
      <c r="C24" s="674"/>
      <c r="D24" s="642" t="s">
        <v>11</v>
      </c>
      <c r="E24" s="325" t="s">
        <v>12</v>
      </c>
      <c r="F24" s="325" t="s">
        <v>13</v>
      </c>
      <c r="G24" s="325" t="s">
        <v>14</v>
      </c>
      <c r="H24" s="326" t="s">
        <v>15</v>
      </c>
      <c r="I24" s="679" t="s">
        <v>606</v>
      </c>
      <c r="J24" s="679"/>
      <c r="K24" s="679"/>
      <c r="L24" s="679"/>
      <c r="M24" s="679"/>
    </row>
    <row r="25" spans="2:13" ht="12.75" thickBot="1">
      <c r="B25" s="316"/>
      <c r="C25" s="318"/>
      <c r="D25" s="327"/>
      <c r="E25" s="328" t="s">
        <v>16</v>
      </c>
      <c r="F25" s="328" t="s">
        <v>16</v>
      </c>
      <c r="G25" s="329" t="s">
        <v>17</v>
      </c>
      <c r="H25" s="329" t="s">
        <v>17</v>
      </c>
      <c r="I25" s="680"/>
      <c r="J25" s="680"/>
      <c r="K25" s="680"/>
      <c r="L25" s="680"/>
      <c r="M25" s="680"/>
    </row>
    <row r="26" spans="2:13" ht="12">
      <c r="B26" s="644" t="s">
        <v>18</v>
      </c>
      <c r="C26" s="56"/>
      <c r="D26" s="330">
        <v>139837</v>
      </c>
      <c r="E26" s="330">
        <v>14433770660.08</v>
      </c>
      <c r="F26" s="331">
        <v>0</v>
      </c>
      <c r="G26" s="332">
        <v>96.86</v>
      </c>
      <c r="H26" s="333">
        <v>96.44</v>
      </c>
      <c r="L26" s="130"/>
      <c r="M26" s="609"/>
    </row>
    <row r="27" spans="2:8" ht="12">
      <c r="B27" s="644" t="s">
        <v>328</v>
      </c>
      <c r="C27" s="62"/>
      <c r="D27" s="334">
        <v>1700</v>
      </c>
      <c r="E27" s="334">
        <v>195875776.41</v>
      </c>
      <c r="F27" s="335">
        <v>1265514.81</v>
      </c>
      <c r="G27" s="336">
        <v>1.18</v>
      </c>
      <c r="H27" s="337">
        <v>1.31</v>
      </c>
    </row>
    <row r="28" spans="2:8" ht="12">
      <c r="B28" s="644" t="s">
        <v>329</v>
      </c>
      <c r="C28" s="62"/>
      <c r="D28" s="334">
        <v>886</v>
      </c>
      <c r="E28" s="334">
        <v>107960784.14</v>
      </c>
      <c r="F28" s="335">
        <v>1322048.98</v>
      </c>
      <c r="G28" s="336">
        <v>0.61</v>
      </c>
      <c r="H28" s="337">
        <v>0.72</v>
      </c>
    </row>
    <row r="29" spans="2:8" ht="12">
      <c r="B29" s="644" t="s">
        <v>330</v>
      </c>
      <c r="C29" s="62"/>
      <c r="D29" s="334">
        <v>520</v>
      </c>
      <c r="E29" s="334">
        <v>59320599.67</v>
      </c>
      <c r="F29" s="335">
        <v>995405.77</v>
      </c>
      <c r="G29" s="336">
        <v>0.36</v>
      </c>
      <c r="H29" s="337">
        <v>0.4</v>
      </c>
    </row>
    <row r="30" spans="2:8" ht="12">
      <c r="B30" s="644" t="s">
        <v>331</v>
      </c>
      <c r="C30" s="62"/>
      <c r="D30" s="334">
        <v>319</v>
      </c>
      <c r="E30" s="334">
        <v>36113877.66</v>
      </c>
      <c r="F30" s="335">
        <v>769231.78</v>
      </c>
      <c r="G30" s="336">
        <v>0.22</v>
      </c>
      <c r="H30" s="337">
        <v>0.24</v>
      </c>
    </row>
    <row r="31" spans="2:8" ht="12">
      <c r="B31" s="644" t="s">
        <v>332</v>
      </c>
      <c r="C31" s="62"/>
      <c r="D31" s="334">
        <v>261</v>
      </c>
      <c r="E31" s="334">
        <v>33099230.71</v>
      </c>
      <c r="F31" s="335">
        <v>823959.15</v>
      </c>
      <c r="G31" s="336">
        <v>0.18</v>
      </c>
      <c r="H31" s="337">
        <v>0.22</v>
      </c>
    </row>
    <row r="32" spans="2:8" ht="12">
      <c r="B32" s="644" t="s">
        <v>333</v>
      </c>
      <c r="C32" s="142"/>
      <c r="D32" s="335">
        <v>179</v>
      </c>
      <c r="E32" s="335">
        <v>22302111.42</v>
      </c>
      <c r="F32" s="335">
        <v>668217.67</v>
      </c>
      <c r="G32" s="336">
        <v>0.12</v>
      </c>
      <c r="H32" s="337">
        <v>0.15</v>
      </c>
    </row>
    <row r="33" spans="2:8" ht="12">
      <c r="B33" s="644" t="s">
        <v>334</v>
      </c>
      <c r="C33" s="142"/>
      <c r="D33" s="335">
        <v>129</v>
      </c>
      <c r="E33" s="335">
        <v>17531216.95</v>
      </c>
      <c r="F33" s="335">
        <v>557733.08</v>
      </c>
      <c r="G33" s="336">
        <v>0.09</v>
      </c>
      <c r="H33" s="337">
        <v>0.12</v>
      </c>
    </row>
    <row r="34" spans="2:8" ht="12">
      <c r="B34" s="644" t="s">
        <v>335</v>
      </c>
      <c r="C34" s="142"/>
      <c r="D34" s="335">
        <v>113</v>
      </c>
      <c r="E34" s="335">
        <v>12434149.02</v>
      </c>
      <c r="F34" s="335">
        <v>492066.61</v>
      </c>
      <c r="G34" s="336">
        <v>0.08</v>
      </c>
      <c r="H34" s="337">
        <v>0.08</v>
      </c>
    </row>
    <row r="35" spans="2:8" ht="12">
      <c r="B35" s="644" t="s">
        <v>336</v>
      </c>
      <c r="C35" s="142"/>
      <c r="D35" s="335">
        <v>89</v>
      </c>
      <c r="E35" s="335">
        <v>10174200.5</v>
      </c>
      <c r="F35" s="335">
        <v>380792.62</v>
      </c>
      <c r="G35" s="336">
        <v>0.06</v>
      </c>
      <c r="H35" s="337">
        <v>0.07</v>
      </c>
    </row>
    <row r="36" spans="2:9" ht="12">
      <c r="B36" s="644" t="s">
        <v>337</v>
      </c>
      <c r="C36" s="142"/>
      <c r="D36" s="335">
        <v>53</v>
      </c>
      <c r="E36" s="335">
        <v>5419493.63</v>
      </c>
      <c r="F36" s="335">
        <v>227228.97</v>
      </c>
      <c r="G36" s="336">
        <v>0.04</v>
      </c>
      <c r="H36" s="337">
        <v>0.04</v>
      </c>
      <c r="I36" s="321"/>
    </row>
    <row r="37" spans="2:8" ht="12">
      <c r="B37" s="644" t="s">
        <v>338</v>
      </c>
      <c r="C37" s="142"/>
      <c r="D37" s="335">
        <v>39</v>
      </c>
      <c r="E37" s="335">
        <v>5201749.01</v>
      </c>
      <c r="F37" s="335">
        <v>272050.71</v>
      </c>
      <c r="G37" s="336">
        <v>0.03</v>
      </c>
      <c r="H37" s="337">
        <v>0.03</v>
      </c>
    </row>
    <row r="38" spans="2:8" ht="12.75" thickBot="1">
      <c r="B38" s="644" t="s">
        <v>19</v>
      </c>
      <c r="C38" s="144"/>
      <c r="D38" s="335">
        <v>245</v>
      </c>
      <c r="E38" s="335">
        <v>27847632.72</v>
      </c>
      <c r="F38" s="335">
        <v>2296030.84</v>
      </c>
      <c r="G38" s="336">
        <v>0.17</v>
      </c>
      <c r="H38" s="337">
        <v>0.19</v>
      </c>
    </row>
    <row r="39" spans="2:13" ht="12.75" thickBot="1">
      <c r="B39" s="71" t="s">
        <v>20</v>
      </c>
      <c r="C39" s="338"/>
      <c r="D39" s="339">
        <v>144370</v>
      </c>
      <c r="E39" s="339">
        <v>14967051481.92</v>
      </c>
      <c r="F39" s="339">
        <v>10070280.99</v>
      </c>
      <c r="G39" s="340">
        <v>100</v>
      </c>
      <c r="H39" s="341">
        <v>100</v>
      </c>
      <c r="I39" s="342"/>
      <c r="J39" s="342"/>
      <c r="K39" s="342"/>
      <c r="L39" s="342"/>
      <c r="M39" s="342"/>
    </row>
    <row r="40" spans="9:13" s="342" customFormat="1" ht="12">
      <c r="I40" s="1"/>
      <c r="J40" s="1"/>
      <c r="K40" s="1"/>
      <c r="L40" s="1"/>
      <c r="M40" s="1"/>
    </row>
    <row r="41" spans="7:8" ht="12.75" thickBot="1">
      <c r="G41" s="49"/>
      <c r="H41" s="49"/>
    </row>
    <row r="42" spans="2:8" ht="12" customHeight="1">
      <c r="B42" s="307" t="s">
        <v>599</v>
      </c>
      <c r="C42" s="343"/>
      <c r="D42" s="642" t="s">
        <v>11</v>
      </c>
      <c r="E42" s="325" t="s">
        <v>247</v>
      </c>
      <c r="G42" s="49"/>
      <c r="H42" s="49"/>
    </row>
    <row r="43" spans="2:8" ht="12.75" thickBot="1">
      <c r="B43" s="344"/>
      <c r="C43" s="345"/>
      <c r="D43" s="346"/>
      <c r="E43" s="329" t="s">
        <v>16</v>
      </c>
      <c r="G43" s="49"/>
      <c r="H43" s="49"/>
    </row>
    <row r="44" spans="2:8" ht="12">
      <c r="B44" s="643"/>
      <c r="C44" s="56"/>
      <c r="D44" s="205"/>
      <c r="E44" s="206"/>
      <c r="G44" s="49"/>
      <c r="H44" s="49"/>
    </row>
    <row r="45" spans="2:14" ht="12">
      <c r="B45" s="644" t="s">
        <v>248</v>
      </c>
      <c r="C45" s="62"/>
      <c r="D45" s="347">
        <v>14</v>
      </c>
      <c r="E45" s="347">
        <v>2127947.55</v>
      </c>
      <c r="F45"/>
      <c r="G45" s="49"/>
      <c r="H45" s="49"/>
      <c r="L45" s="64"/>
      <c r="M45" s="65"/>
      <c r="N45" s="66"/>
    </row>
    <row r="46" spans="2:14" ht="12">
      <c r="B46" s="644" t="s">
        <v>249</v>
      </c>
      <c r="C46" s="62"/>
      <c r="D46" s="347">
        <v>2808</v>
      </c>
      <c r="E46" s="347">
        <v>309558471.94</v>
      </c>
      <c r="F46"/>
      <c r="G46" s="49"/>
      <c r="H46" s="49"/>
      <c r="L46" s="64"/>
      <c r="M46" s="67"/>
      <c r="N46" s="66"/>
    </row>
    <row r="47" spans="2:14" ht="12.75" thickBot="1">
      <c r="B47" s="63"/>
      <c r="C47" s="57"/>
      <c r="D47" s="207"/>
      <c r="E47" s="208"/>
      <c r="G47" s="132"/>
      <c r="H47" s="132"/>
      <c r="L47" s="64"/>
      <c r="M47" s="67"/>
      <c r="N47" s="66"/>
    </row>
    <row r="48" spans="2:14" ht="12">
      <c r="B48" s="51" t="s">
        <v>253</v>
      </c>
      <c r="C48" s="52"/>
      <c r="D48" s="52"/>
      <c r="G48" s="132"/>
      <c r="H48" s="132"/>
      <c r="L48" s="64"/>
      <c r="M48" s="67"/>
      <c r="N48" s="66"/>
    </row>
    <row r="49" spans="2:14" ht="12.75" thickBot="1">
      <c r="B49" s="51"/>
      <c r="C49" s="132"/>
      <c r="D49" s="131"/>
      <c r="E49" s="131"/>
      <c r="F49" s="129"/>
      <c r="G49" s="132"/>
      <c r="H49" s="132"/>
      <c r="L49" s="64"/>
      <c r="M49" s="67"/>
      <c r="N49" s="66"/>
    </row>
    <row r="50" spans="2:14" ht="12" customHeight="1">
      <c r="B50" s="675" t="s">
        <v>600</v>
      </c>
      <c r="C50" s="676"/>
      <c r="D50" s="642" t="s">
        <v>11</v>
      </c>
      <c r="E50" s="325" t="s">
        <v>26</v>
      </c>
      <c r="F50" s="129"/>
      <c r="G50" s="132"/>
      <c r="H50" s="132"/>
      <c r="L50" s="69"/>
      <c r="M50" s="69"/>
      <c r="N50" s="66"/>
    </row>
    <row r="51" spans="2:14" ht="12.75" thickBot="1">
      <c r="B51" s="677"/>
      <c r="C51" s="678"/>
      <c r="D51" s="346"/>
      <c r="E51" s="329" t="s">
        <v>16</v>
      </c>
      <c r="F51" s="129"/>
      <c r="G51" s="132"/>
      <c r="H51" s="132"/>
      <c r="N51" s="66"/>
    </row>
    <row r="52" spans="2:14" ht="12" customHeight="1">
      <c r="B52" s="55"/>
      <c r="C52" s="56"/>
      <c r="D52" s="54"/>
      <c r="E52" s="44"/>
      <c r="F52" s="129"/>
      <c r="G52" s="132"/>
      <c r="H52" s="132"/>
      <c r="N52" s="69"/>
    </row>
    <row r="53" spans="2:8" ht="12">
      <c r="B53" s="644" t="s">
        <v>27</v>
      </c>
      <c r="C53" s="62"/>
      <c r="D53" s="347">
        <v>1950</v>
      </c>
      <c r="E53" s="349">
        <v>62654783.989999995</v>
      </c>
      <c r="F53"/>
      <c r="G53" s="132"/>
      <c r="H53" s="132"/>
    </row>
    <row r="54" spans="2:8" ht="12">
      <c r="B54" s="644" t="s">
        <v>28</v>
      </c>
      <c r="C54" s="62"/>
      <c r="D54" s="347">
        <v>10</v>
      </c>
      <c r="E54" s="349">
        <v>404734.09999999404</v>
      </c>
      <c r="F54"/>
      <c r="G54" s="132"/>
      <c r="H54" s="132"/>
    </row>
    <row r="55" spans="2:8" ht="12">
      <c r="B55" s="644" t="s">
        <v>29</v>
      </c>
      <c r="C55" s="62"/>
      <c r="D55" s="347">
        <v>1960</v>
      </c>
      <c r="E55" s="349">
        <v>63059518.08999999</v>
      </c>
      <c r="F55"/>
      <c r="G55" s="132"/>
      <c r="H55" s="132"/>
    </row>
    <row r="56" spans="2:8" ht="12.75" thickBot="1">
      <c r="B56" s="73"/>
      <c r="C56" s="57"/>
      <c r="D56" s="72"/>
      <c r="E56" s="68"/>
      <c r="F56" s="132"/>
      <c r="G56" s="132"/>
      <c r="H56" s="132"/>
    </row>
    <row r="57" spans="6:8" ht="12.75" thickBot="1">
      <c r="F57" s="132"/>
      <c r="G57" s="132"/>
      <c r="H57" s="132"/>
    </row>
    <row r="58" spans="2:8" ht="12">
      <c r="B58" s="307" t="s">
        <v>601</v>
      </c>
      <c r="C58" s="343"/>
      <c r="D58" s="642" t="s">
        <v>11</v>
      </c>
      <c r="E58" s="325" t="s">
        <v>12</v>
      </c>
      <c r="F58" s="132"/>
      <c r="G58" s="132"/>
      <c r="H58" s="132"/>
    </row>
    <row r="59" spans="2:14" ht="12.75" thickBot="1">
      <c r="B59" s="350"/>
      <c r="C59" s="351"/>
      <c r="D59" s="328"/>
      <c r="E59" s="328" t="s">
        <v>16</v>
      </c>
      <c r="F59" s="132"/>
      <c r="G59" s="132"/>
      <c r="H59" s="132"/>
      <c r="N59" s="132"/>
    </row>
    <row r="60" spans="2:14" ht="12">
      <c r="B60" s="352"/>
      <c r="C60" s="353"/>
      <c r="D60" s="354"/>
      <c r="E60" s="355"/>
      <c r="F60" s="132"/>
      <c r="G60" s="132"/>
      <c r="H60" s="132"/>
      <c r="N60" s="132"/>
    </row>
    <row r="61" spans="2:8" ht="12" customHeight="1">
      <c r="B61" s="46" t="s">
        <v>21</v>
      </c>
      <c r="C61" s="62"/>
      <c r="D61" s="356">
        <v>4210</v>
      </c>
      <c r="E61" s="356">
        <v>485169202.1000005</v>
      </c>
      <c r="F61"/>
      <c r="G61" s="132"/>
      <c r="H61" s="132"/>
    </row>
    <row r="62" spans="2:8" ht="12">
      <c r="B62" s="644"/>
      <c r="C62" s="62"/>
      <c r="D62" s="347"/>
      <c r="E62" s="356"/>
      <c r="F62" s="132"/>
      <c r="G62" s="132"/>
      <c r="H62" s="132"/>
    </row>
    <row r="63" spans="2:8" ht="12">
      <c r="B63" s="644" t="s">
        <v>22</v>
      </c>
      <c r="C63" s="62"/>
      <c r="D63" s="347">
        <v>16</v>
      </c>
      <c r="E63" s="356">
        <v>1399625.3799999356</v>
      </c>
      <c r="F63"/>
      <c r="G63" s="132"/>
      <c r="H63" s="132"/>
    </row>
    <row r="64" spans="2:8" ht="12">
      <c r="B64" s="644" t="s">
        <v>23</v>
      </c>
      <c r="C64" s="62"/>
      <c r="D64" s="347">
        <v>19</v>
      </c>
      <c r="E64" s="357">
        <v>2458574.689999938</v>
      </c>
      <c r="F64"/>
      <c r="G64" s="132"/>
      <c r="H64" s="132"/>
    </row>
    <row r="65" spans="2:8" ht="12">
      <c r="B65" s="644" t="s">
        <v>24</v>
      </c>
      <c r="C65" s="62"/>
      <c r="D65" s="347">
        <v>75</v>
      </c>
      <c r="E65" s="356">
        <v>9398155.63999939</v>
      </c>
      <c r="F65"/>
      <c r="G65" s="132"/>
      <c r="H65" s="132"/>
    </row>
    <row r="66" spans="2:8" ht="12">
      <c r="B66" s="644"/>
      <c r="C66" s="62"/>
      <c r="D66" s="347"/>
      <c r="E66" s="356"/>
      <c r="F66" s="132"/>
      <c r="G66" s="132"/>
      <c r="H66" s="132"/>
    </row>
    <row r="67" spans="2:8" ht="12">
      <c r="B67" s="644" t="s">
        <v>25</v>
      </c>
      <c r="C67" s="62"/>
      <c r="D67" s="347">
        <v>4135</v>
      </c>
      <c r="E67" s="356">
        <v>476113375.5700005</v>
      </c>
      <c r="F67" s="471"/>
      <c r="G67" s="132"/>
      <c r="H67" s="132"/>
    </row>
    <row r="68" spans="2:14" ht="12.75" thickBot="1">
      <c r="B68" s="63"/>
      <c r="C68" s="57"/>
      <c r="D68" s="59"/>
      <c r="E68" s="53"/>
      <c r="F68" s="132"/>
      <c r="G68" s="132"/>
      <c r="H68" s="132"/>
      <c r="N68" s="132"/>
    </row>
    <row r="69" spans="2:8" ht="12">
      <c r="B69" s="51"/>
      <c r="C69" s="132"/>
      <c r="D69" s="52"/>
      <c r="E69" s="65"/>
      <c r="F69" s="132"/>
      <c r="G69" s="132"/>
      <c r="H69" s="132"/>
    </row>
    <row r="70" spans="2:8" ht="12">
      <c r="B70" s="51"/>
      <c r="C70" s="132"/>
      <c r="D70" s="52"/>
      <c r="E70" s="52"/>
      <c r="F70" s="132"/>
      <c r="G70" s="132"/>
      <c r="H70" s="132"/>
    </row>
    <row r="71" spans="2:8" ht="12">
      <c r="B71" s="51"/>
      <c r="C71" s="132"/>
      <c r="D71" s="52"/>
      <c r="E71" s="52"/>
      <c r="F71" s="132"/>
      <c r="G71" s="132"/>
      <c r="H71" s="132"/>
    </row>
    <row r="72" spans="2:8" ht="12">
      <c r="B72" s="51"/>
      <c r="C72" s="132"/>
      <c r="D72" s="52"/>
      <c r="E72" s="52"/>
      <c r="F72" s="132"/>
      <c r="G72" s="132"/>
      <c r="H72" s="132"/>
    </row>
    <row r="73" spans="2:8" ht="12">
      <c r="B73" s="132"/>
      <c r="C73" s="132"/>
      <c r="D73" s="132"/>
      <c r="E73" s="132"/>
      <c r="F73" s="132"/>
      <c r="G73" s="132"/>
      <c r="H73" s="132"/>
    </row>
  </sheetData>
  <sheetProtection/>
  <mergeCells count="3">
    <mergeCell ref="B24:C24"/>
    <mergeCell ref="B50:C51"/>
    <mergeCell ref="I24:M25"/>
  </mergeCells>
  <conditionalFormatting sqref="D37:E37 D39:E39">
    <cfRule type="cellIs" priority="4" dxfId="1" operator="equal" stopIfTrue="1">
      <formula>" "</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headerFooter>
    <oddHeader>&amp;CHolmes Master Trust Investor Report - April 2012</oddHeader>
    <oddFooter>&amp;CPage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M46"/>
  <sheetViews>
    <sheetView view="pageLayout" zoomScale="85" zoomScalePageLayoutView="85" workbookViewId="0" topLeftCell="A1">
      <selection activeCell="D15" sqref="D15"/>
    </sheetView>
  </sheetViews>
  <sheetFormatPr defaultColWidth="23.8515625" defaultRowHeight="12"/>
  <cols>
    <col min="1" max="1" width="5.7109375" style="28" customWidth="1"/>
    <col min="2" max="2" width="41.140625" style="0" customWidth="1"/>
    <col min="3" max="3" width="9.140625" style="0" customWidth="1"/>
    <col min="4" max="7" width="18.28125" style="0" customWidth="1"/>
    <col min="8" max="8" width="5.7109375" style="0" customWidth="1"/>
    <col min="9" max="9" width="58.140625" style="0" customWidth="1"/>
    <col min="10" max="12" width="21.140625" style="0" customWidth="1"/>
  </cols>
  <sheetData>
    <row r="1" ht="13.5" thickBot="1"/>
    <row r="2" spans="2:11" ht="12.75">
      <c r="B2" s="566" t="s">
        <v>37</v>
      </c>
      <c r="C2" s="343"/>
      <c r="D2" s="567" t="s">
        <v>11</v>
      </c>
      <c r="E2" s="325" t="s">
        <v>17</v>
      </c>
      <c r="F2" s="566" t="s">
        <v>12</v>
      </c>
      <c r="G2" s="325" t="s">
        <v>17</v>
      </c>
      <c r="I2" s="348"/>
      <c r="J2" s="325" t="s">
        <v>31</v>
      </c>
      <c r="K2" s="326" t="s">
        <v>12</v>
      </c>
    </row>
    <row r="3" spans="2:11" ht="13.5" thickBot="1">
      <c r="B3" s="350" t="s">
        <v>38</v>
      </c>
      <c r="C3" s="351"/>
      <c r="D3" s="327" t="s">
        <v>56</v>
      </c>
      <c r="E3" s="328" t="s">
        <v>39</v>
      </c>
      <c r="F3" s="350" t="s">
        <v>16</v>
      </c>
      <c r="G3" s="328" t="s">
        <v>40</v>
      </c>
      <c r="I3" s="358" t="s">
        <v>30</v>
      </c>
      <c r="J3" s="359" t="s">
        <v>32</v>
      </c>
      <c r="K3" s="359" t="s">
        <v>32</v>
      </c>
    </row>
    <row r="4" spans="2:11" ht="13.5" thickBot="1">
      <c r="B4" s="688" t="s">
        <v>43</v>
      </c>
      <c r="C4" s="689"/>
      <c r="D4" s="360">
        <v>1086</v>
      </c>
      <c r="E4" s="361">
        <v>0.75</v>
      </c>
      <c r="F4" s="362">
        <v>53856015.07</v>
      </c>
      <c r="G4" s="363">
        <v>0.36</v>
      </c>
      <c r="I4" s="350"/>
      <c r="J4" s="364"/>
      <c r="K4" s="328" t="s">
        <v>16</v>
      </c>
    </row>
    <row r="5" spans="2:11" ht="12.75">
      <c r="B5" s="690" t="s">
        <v>42</v>
      </c>
      <c r="C5" s="691"/>
      <c r="D5" s="365">
        <v>35624</v>
      </c>
      <c r="E5" s="361">
        <v>24.66</v>
      </c>
      <c r="F5" s="366">
        <v>3927106205.4</v>
      </c>
      <c r="G5" s="367">
        <v>26.22</v>
      </c>
      <c r="I5" s="563" t="s">
        <v>33</v>
      </c>
      <c r="J5" s="368">
        <v>18975</v>
      </c>
      <c r="K5" s="369">
        <v>1946668456.05</v>
      </c>
    </row>
    <row r="6" spans="2:11" ht="12.75">
      <c r="B6" s="690" t="s">
        <v>41</v>
      </c>
      <c r="C6" s="691"/>
      <c r="D6" s="365">
        <v>46425</v>
      </c>
      <c r="E6" s="361">
        <v>32.14</v>
      </c>
      <c r="F6" s="366">
        <v>4857863466.33</v>
      </c>
      <c r="G6" s="367">
        <v>32.44</v>
      </c>
      <c r="I6" s="574" t="s">
        <v>518</v>
      </c>
      <c r="J6" s="370">
        <v>949</v>
      </c>
      <c r="K6" s="370">
        <v>138272728.64999986</v>
      </c>
    </row>
    <row r="7" spans="2:11" ht="13.5" thickBot="1">
      <c r="B7" s="690" t="s">
        <v>44</v>
      </c>
      <c r="C7" s="691"/>
      <c r="D7" s="365">
        <v>61299</v>
      </c>
      <c r="E7" s="361">
        <v>42.440000000000005</v>
      </c>
      <c r="F7" s="366">
        <v>6137626637.84</v>
      </c>
      <c r="G7" s="367">
        <v>40.98</v>
      </c>
      <c r="I7" s="63" t="s">
        <v>34</v>
      </c>
      <c r="J7" s="371">
        <v>695</v>
      </c>
      <c r="K7" s="371">
        <v>81595005.73</v>
      </c>
    </row>
    <row r="8" spans="2:11" ht="13.5" thickBot="1">
      <c r="B8" s="564" t="s">
        <v>155</v>
      </c>
      <c r="C8" s="565"/>
      <c r="D8" s="365">
        <v>11</v>
      </c>
      <c r="E8" s="361">
        <v>0.01</v>
      </c>
      <c r="F8" s="366">
        <v>-2687.08</v>
      </c>
      <c r="G8" s="367">
        <v>0</v>
      </c>
      <c r="I8" s="372"/>
      <c r="J8" s="372"/>
      <c r="K8" s="372"/>
    </row>
    <row r="9" spans="2:11" ht="13.5" thickBot="1">
      <c r="B9" s="683" t="s">
        <v>20</v>
      </c>
      <c r="C9" s="684"/>
      <c r="D9" s="373">
        <v>144445</v>
      </c>
      <c r="E9" s="374">
        <v>100</v>
      </c>
      <c r="F9" s="375">
        <v>14976449637.56</v>
      </c>
      <c r="G9" s="341">
        <v>100</v>
      </c>
      <c r="I9" s="376"/>
      <c r="J9" s="376"/>
      <c r="K9" s="376"/>
    </row>
    <row r="10" spans="2:12" ht="13.5" thickBot="1">
      <c r="B10" s="133"/>
      <c r="C10" s="76"/>
      <c r="D10" s="134"/>
      <c r="E10" s="135"/>
      <c r="F10" s="134"/>
      <c r="G10" s="135"/>
      <c r="I10" s="136"/>
      <c r="J10" s="136"/>
      <c r="K10" s="136"/>
      <c r="L10" s="136"/>
    </row>
    <row r="11" spans="8:13" ht="24.75" thickBot="1">
      <c r="H11" s="48"/>
      <c r="I11" s="377" t="s">
        <v>250</v>
      </c>
      <c r="J11" s="377" t="s">
        <v>254</v>
      </c>
      <c r="K11" s="377" t="s">
        <v>255</v>
      </c>
      <c r="L11" s="378" t="s">
        <v>256</v>
      </c>
      <c r="M11" s="136"/>
    </row>
    <row r="12" spans="2:12" ht="13.5" thickBot="1">
      <c r="B12" s="562" t="s">
        <v>49</v>
      </c>
      <c r="C12" s="343"/>
      <c r="D12" s="567" t="s">
        <v>11</v>
      </c>
      <c r="E12" s="326" t="s">
        <v>17</v>
      </c>
      <c r="F12" s="562" t="s">
        <v>12</v>
      </c>
      <c r="G12" s="326" t="s">
        <v>17</v>
      </c>
      <c r="H12" s="216"/>
      <c r="I12" s="379"/>
      <c r="J12" s="380" t="s">
        <v>17</v>
      </c>
      <c r="K12" s="380" t="s">
        <v>17</v>
      </c>
      <c r="L12" s="381" t="s">
        <v>17</v>
      </c>
    </row>
    <row r="13" spans="2:12" ht="13.5" thickBot="1">
      <c r="B13" s="344" t="s">
        <v>38</v>
      </c>
      <c r="C13" s="345"/>
      <c r="D13" s="327" t="s">
        <v>56</v>
      </c>
      <c r="E13" s="329" t="s">
        <v>39</v>
      </c>
      <c r="F13" s="344" t="s">
        <v>16</v>
      </c>
      <c r="G13" s="329" t="s">
        <v>40</v>
      </c>
      <c r="H13" s="217"/>
      <c r="I13" s="385" t="s">
        <v>251</v>
      </c>
      <c r="J13" s="386"/>
      <c r="K13" s="386"/>
      <c r="L13" s="387"/>
    </row>
    <row r="14" spans="2:12" ht="12.75">
      <c r="B14" s="563" t="s">
        <v>51</v>
      </c>
      <c r="C14" s="382"/>
      <c r="D14" s="383">
        <v>65038</v>
      </c>
      <c r="E14" s="363">
        <v>45.03</v>
      </c>
      <c r="F14" s="384">
        <v>8513151057.71</v>
      </c>
      <c r="G14" s="363">
        <v>56.84</v>
      </c>
      <c r="I14" s="46" t="s">
        <v>35</v>
      </c>
      <c r="J14" s="391">
        <v>0.014632227317182696</v>
      </c>
      <c r="K14" s="392">
        <v>0.052071094398205564</v>
      </c>
      <c r="L14" s="393">
        <v>0.22005985840877174</v>
      </c>
    </row>
    <row r="15" spans="2:12" ht="13.5" thickBot="1">
      <c r="B15" s="63" t="s">
        <v>50</v>
      </c>
      <c r="C15" s="388"/>
      <c r="D15" s="389">
        <v>79407</v>
      </c>
      <c r="E15" s="367">
        <v>54.97</v>
      </c>
      <c r="F15" s="390">
        <v>6463298579.849999</v>
      </c>
      <c r="G15" s="367">
        <v>43.16</v>
      </c>
      <c r="I15" s="46" t="s">
        <v>36</v>
      </c>
      <c r="J15" s="396">
        <v>0.014565337487349003</v>
      </c>
      <c r="K15" s="397">
        <v>0.05490885578588467</v>
      </c>
      <c r="L15" s="398">
        <v>0.22835965964123595</v>
      </c>
    </row>
    <row r="16" spans="2:12" ht="13.5" thickBot="1">
      <c r="B16" s="568" t="s">
        <v>20</v>
      </c>
      <c r="C16" s="78"/>
      <c r="D16" s="394">
        <v>144445</v>
      </c>
      <c r="E16" s="395">
        <v>100</v>
      </c>
      <c r="F16" s="394">
        <v>14976449637.56</v>
      </c>
      <c r="G16" s="395">
        <v>100</v>
      </c>
      <c r="I16" s="385" t="s">
        <v>252</v>
      </c>
      <c r="J16" s="401"/>
      <c r="K16" s="402"/>
      <c r="L16" s="403"/>
    </row>
    <row r="17" spans="2:12" ht="12.75">
      <c r="B17" s="5"/>
      <c r="C17" s="136"/>
      <c r="D17" s="399"/>
      <c r="E17" s="400"/>
      <c r="F17" s="399"/>
      <c r="G17" s="400"/>
      <c r="H17" s="49"/>
      <c r="I17" s="46" t="s">
        <v>35</v>
      </c>
      <c r="J17" s="391">
        <v>0.010955520975826739</v>
      </c>
      <c r="K17" s="392">
        <v>0.04055449626492069</v>
      </c>
      <c r="L17" s="393">
        <v>0.18978368189185102</v>
      </c>
    </row>
    <row r="18" spans="8:12" ht="13.5" thickBot="1">
      <c r="H18" s="49"/>
      <c r="I18" s="50" t="s">
        <v>36</v>
      </c>
      <c r="J18" s="396">
        <v>0.010833449233267298</v>
      </c>
      <c r="K18" s="397">
        <v>0.04397035731322341</v>
      </c>
      <c r="L18" s="398">
        <v>0.20138554272351195</v>
      </c>
    </row>
    <row r="19" spans="2:13" ht="12.75">
      <c r="B19" s="566" t="s">
        <v>52</v>
      </c>
      <c r="C19" s="343"/>
      <c r="D19" s="567" t="s">
        <v>11</v>
      </c>
      <c r="E19" s="325" t="s">
        <v>17</v>
      </c>
      <c r="F19" s="566" t="s">
        <v>12</v>
      </c>
      <c r="G19" s="325" t="s">
        <v>17</v>
      </c>
      <c r="H19" s="216"/>
      <c r="I19" s="404"/>
      <c r="J19" s="404"/>
      <c r="K19" s="404"/>
      <c r="L19" s="404"/>
      <c r="M19" s="136"/>
    </row>
    <row r="20" spans="2:12" ht="13.5" thickBot="1">
      <c r="B20" s="344" t="s">
        <v>38</v>
      </c>
      <c r="C20" s="345"/>
      <c r="D20" s="327" t="s">
        <v>56</v>
      </c>
      <c r="E20" s="328" t="s">
        <v>39</v>
      </c>
      <c r="F20" s="350" t="s">
        <v>16</v>
      </c>
      <c r="G20" s="328" t="s">
        <v>40</v>
      </c>
      <c r="H20" s="217"/>
      <c r="I20" s="51"/>
      <c r="J20" s="218"/>
      <c r="K20" s="219"/>
      <c r="L20" s="218"/>
    </row>
    <row r="21" spans="2:7" ht="13.5" thickBot="1">
      <c r="B21" s="563" t="s">
        <v>54</v>
      </c>
      <c r="C21" s="56"/>
      <c r="D21" s="405">
        <v>82448</v>
      </c>
      <c r="E21" s="367">
        <v>57.08</v>
      </c>
      <c r="F21" s="384">
        <v>7969003845.22</v>
      </c>
      <c r="G21" s="367">
        <v>53.21</v>
      </c>
    </row>
    <row r="22" spans="2:10" ht="12.75">
      <c r="B22" s="564" t="s">
        <v>53</v>
      </c>
      <c r="C22" s="62"/>
      <c r="D22" s="406">
        <v>57007</v>
      </c>
      <c r="E22" s="367">
        <v>39.47</v>
      </c>
      <c r="F22" s="390">
        <v>6818281133.35</v>
      </c>
      <c r="G22" s="367">
        <v>45.53</v>
      </c>
      <c r="I22" s="673" t="s">
        <v>156</v>
      </c>
      <c r="J22" s="685"/>
    </row>
    <row r="23" spans="2:10" ht="13.5" thickBot="1">
      <c r="B23" s="564" t="s">
        <v>155</v>
      </c>
      <c r="C23" s="62"/>
      <c r="D23" s="406">
        <v>4990</v>
      </c>
      <c r="E23" s="367">
        <v>3.45</v>
      </c>
      <c r="F23" s="390">
        <v>189164658.99</v>
      </c>
      <c r="G23" s="367">
        <v>1.26</v>
      </c>
      <c r="I23" s="686"/>
      <c r="J23" s="687"/>
    </row>
    <row r="24" spans="2:10" ht="13.5" thickBot="1">
      <c r="B24" s="568" t="s">
        <v>20</v>
      </c>
      <c r="C24" s="58"/>
      <c r="D24" s="407">
        <v>144445</v>
      </c>
      <c r="E24" s="408">
        <v>100</v>
      </c>
      <c r="F24" s="409">
        <v>14976449637.56</v>
      </c>
      <c r="G24" s="408">
        <v>100</v>
      </c>
      <c r="I24" s="412" t="s">
        <v>45</v>
      </c>
      <c r="J24" s="413">
        <v>0.0424</v>
      </c>
    </row>
    <row r="25" spans="2:10" ht="12.75">
      <c r="B25" s="5"/>
      <c r="C25" s="130"/>
      <c r="D25" s="137"/>
      <c r="E25" s="138"/>
      <c r="F25" s="137"/>
      <c r="G25" s="138"/>
      <c r="H25" s="49"/>
      <c r="I25" s="416" t="s">
        <v>46</v>
      </c>
      <c r="J25" s="209">
        <v>39874</v>
      </c>
    </row>
    <row r="26" spans="9:11" ht="13.5" thickBot="1">
      <c r="I26" s="416" t="s">
        <v>47</v>
      </c>
      <c r="J26" s="417">
        <v>0.0469</v>
      </c>
      <c r="K26" s="125"/>
    </row>
    <row r="27" spans="2:11" ht="12.75" customHeight="1" thickBot="1">
      <c r="B27" s="681" t="s">
        <v>55</v>
      </c>
      <c r="C27" s="682"/>
      <c r="D27" s="567" t="s">
        <v>11</v>
      </c>
      <c r="E27" s="325" t="s">
        <v>17</v>
      </c>
      <c r="F27" s="566" t="s">
        <v>12</v>
      </c>
      <c r="G27" s="325" t="s">
        <v>17</v>
      </c>
      <c r="I27" s="418" t="s">
        <v>48</v>
      </c>
      <c r="J27" s="210">
        <v>39846</v>
      </c>
      <c r="K27" s="125"/>
    </row>
    <row r="28" spans="2:7" ht="13.5" thickBot="1">
      <c r="B28" s="350" t="s">
        <v>16</v>
      </c>
      <c r="C28" s="351"/>
      <c r="D28" s="327" t="s">
        <v>56</v>
      </c>
      <c r="E28" s="328" t="s">
        <v>39</v>
      </c>
      <c r="F28" s="350" t="s">
        <v>16</v>
      </c>
      <c r="G28" s="328" t="s">
        <v>40</v>
      </c>
    </row>
    <row r="29" spans="2:7" ht="12.75">
      <c r="B29" s="139" t="s">
        <v>157</v>
      </c>
      <c r="C29" s="140"/>
      <c r="D29" s="410">
        <v>41880</v>
      </c>
      <c r="E29" s="411">
        <v>29</v>
      </c>
      <c r="F29" s="410">
        <v>1167621606.8700001</v>
      </c>
      <c r="G29" s="411">
        <v>7.8</v>
      </c>
    </row>
    <row r="30" spans="2:11" ht="13.5" thickBot="1">
      <c r="B30" s="141" t="s">
        <v>158</v>
      </c>
      <c r="C30" s="142"/>
      <c r="D30" s="414">
        <v>41794</v>
      </c>
      <c r="E30" s="415">
        <v>28.93</v>
      </c>
      <c r="F30" s="414">
        <v>3077777430.33</v>
      </c>
      <c r="G30" s="415">
        <v>20.55</v>
      </c>
      <c r="I30" s="580"/>
      <c r="J30" s="580"/>
      <c r="K30" s="151"/>
    </row>
    <row r="31" spans="2:13" ht="12.75">
      <c r="B31" s="141" t="s">
        <v>159</v>
      </c>
      <c r="C31" s="142"/>
      <c r="D31" s="414">
        <v>29033</v>
      </c>
      <c r="E31" s="415">
        <v>20.1</v>
      </c>
      <c r="F31" s="414">
        <v>3564764583.1</v>
      </c>
      <c r="G31" s="415">
        <v>23.8</v>
      </c>
      <c r="I31" s="607" t="s">
        <v>57</v>
      </c>
      <c r="J31" s="325" t="s">
        <v>11</v>
      </c>
      <c r="K31" s="325" t="s">
        <v>17</v>
      </c>
      <c r="L31" s="607" t="s">
        <v>12</v>
      </c>
      <c r="M31" s="325" t="s">
        <v>17</v>
      </c>
    </row>
    <row r="32" spans="2:13" ht="13.5" thickBot="1">
      <c r="B32" s="141" t="s">
        <v>160</v>
      </c>
      <c r="C32" s="142"/>
      <c r="D32" s="414">
        <v>16137</v>
      </c>
      <c r="E32" s="415">
        <v>11.17</v>
      </c>
      <c r="F32" s="414">
        <v>2773001902.09</v>
      </c>
      <c r="G32" s="415">
        <v>18.52</v>
      </c>
      <c r="I32" s="344"/>
      <c r="J32" s="328" t="s">
        <v>56</v>
      </c>
      <c r="K32" s="328" t="s">
        <v>39</v>
      </c>
      <c r="L32" s="350" t="s">
        <v>16</v>
      </c>
      <c r="M32" s="328" t="s">
        <v>40</v>
      </c>
    </row>
    <row r="33" spans="2:13" ht="12.75">
      <c r="B33" s="141" t="s">
        <v>161</v>
      </c>
      <c r="C33" s="142"/>
      <c r="D33" s="414">
        <v>7659</v>
      </c>
      <c r="E33" s="415">
        <v>5.3</v>
      </c>
      <c r="F33" s="414">
        <v>1694611834.68</v>
      </c>
      <c r="G33" s="415">
        <v>11.32</v>
      </c>
      <c r="I33" s="605" t="s">
        <v>58</v>
      </c>
      <c r="J33" s="437">
        <v>5845</v>
      </c>
      <c r="K33" s="337">
        <v>4.05</v>
      </c>
      <c r="L33" s="334">
        <v>553821360.74</v>
      </c>
      <c r="M33" s="337">
        <v>3.7</v>
      </c>
    </row>
    <row r="34" spans="2:13" ht="12.75">
      <c r="B34" s="141" t="s">
        <v>162</v>
      </c>
      <c r="C34" s="142"/>
      <c r="D34" s="414">
        <v>3431</v>
      </c>
      <c r="E34" s="415">
        <v>2.38</v>
      </c>
      <c r="F34" s="414">
        <v>931137833.96</v>
      </c>
      <c r="G34" s="415">
        <v>6.22</v>
      </c>
      <c r="I34" s="606" t="s">
        <v>59</v>
      </c>
      <c r="J34" s="437">
        <v>6705</v>
      </c>
      <c r="K34" s="337">
        <v>4.64</v>
      </c>
      <c r="L34" s="334">
        <v>583845000.42</v>
      </c>
      <c r="M34" s="337">
        <v>3.9</v>
      </c>
    </row>
    <row r="35" spans="2:13" ht="12.75">
      <c r="B35" s="141" t="s">
        <v>163</v>
      </c>
      <c r="C35" s="142"/>
      <c r="D35" s="414">
        <v>1873</v>
      </c>
      <c r="E35" s="415">
        <v>1.3</v>
      </c>
      <c r="F35" s="414">
        <v>602759198.51</v>
      </c>
      <c r="G35" s="415">
        <v>4.02</v>
      </c>
      <c r="I35" s="606" t="s">
        <v>438</v>
      </c>
      <c r="J35" s="437">
        <v>28837</v>
      </c>
      <c r="K35" s="337">
        <v>19.96</v>
      </c>
      <c r="L35" s="334">
        <v>4072311334.75</v>
      </c>
      <c r="M35" s="337">
        <v>27.19</v>
      </c>
    </row>
    <row r="36" spans="2:13" ht="12.75">
      <c r="B36" s="141" t="s">
        <v>164</v>
      </c>
      <c r="C36" s="142"/>
      <c r="D36" s="414">
        <v>1018</v>
      </c>
      <c r="E36" s="415">
        <v>0.7</v>
      </c>
      <c r="F36" s="414">
        <v>378317709.7</v>
      </c>
      <c r="G36" s="415">
        <v>2.53</v>
      </c>
      <c r="I36" s="606" t="s">
        <v>440</v>
      </c>
      <c r="J36" s="437">
        <v>5626</v>
      </c>
      <c r="K36" s="337">
        <v>3.89</v>
      </c>
      <c r="L36" s="334">
        <v>410076957.79</v>
      </c>
      <c r="M36" s="337">
        <v>2.74</v>
      </c>
    </row>
    <row r="37" spans="2:13" ht="12.75">
      <c r="B37" s="141" t="s">
        <v>165</v>
      </c>
      <c r="C37" s="142"/>
      <c r="D37" s="414">
        <v>647</v>
      </c>
      <c r="E37" s="415">
        <v>0.45</v>
      </c>
      <c r="F37" s="414">
        <v>271801087.68</v>
      </c>
      <c r="G37" s="415">
        <v>1.81</v>
      </c>
      <c r="I37" s="606" t="s">
        <v>60</v>
      </c>
      <c r="J37" s="437">
        <v>17553</v>
      </c>
      <c r="K37" s="337">
        <v>12.15</v>
      </c>
      <c r="L37" s="334">
        <v>1411052385.49</v>
      </c>
      <c r="M37" s="337">
        <v>9.42</v>
      </c>
    </row>
    <row r="38" spans="2:13" ht="12.75">
      <c r="B38" s="141" t="s">
        <v>166</v>
      </c>
      <c r="C38" s="142"/>
      <c r="D38" s="414">
        <v>425</v>
      </c>
      <c r="E38" s="415">
        <v>0.29</v>
      </c>
      <c r="F38" s="414">
        <v>200881641.67</v>
      </c>
      <c r="G38" s="415">
        <v>1.34</v>
      </c>
      <c r="I38" s="606" t="s">
        <v>63</v>
      </c>
      <c r="J38" s="437">
        <v>9672</v>
      </c>
      <c r="K38" s="337">
        <v>6.7</v>
      </c>
      <c r="L38" s="334">
        <v>738557132.94</v>
      </c>
      <c r="M38" s="337">
        <v>4.93</v>
      </c>
    </row>
    <row r="39" spans="2:13" ht="12.75">
      <c r="B39" s="141" t="s">
        <v>167</v>
      </c>
      <c r="C39" s="142"/>
      <c r="D39" s="414">
        <v>255</v>
      </c>
      <c r="E39" s="415">
        <v>0.18</v>
      </c>
      <c r="F39" s="414">
        <v>131652164.93</v>
      </c>
      <c r="G39" s="415">
        <v>0.88</v>
      </c>
      <c r="I39" s="606" t="s">
        <v>444</v>
      </c>
      <c r="J39" s="437">
        <v>32179</v>
      </c>
      <c r="K39" s="337">
        <v>22.28</v>
      </c>
      <c r="L39" s="334">
        <v>3856217370.05</v>
      </c>
      <c r="M39" s="337">
        <v>25.75</v>
      </c>
    </row>
    <row r="40" spans="2:13" ht="12.75">
      <c r="B40" s="141" t="s">
        <v>168</v>
      </c>
      <c r="C40" s="142"/>
      <c r="D40" s="414">
        <v>121</v>
      </c>
      <c r="E40" s="415">
        <v>0.08</v>
      </c>
      <c r="F40" s="414">
        <v>68874077.72</v>
      </c>
      <c r="G40" s="415">
        <v>0.46</v>
      </c>
      <c r="I40" s="606" t="s">
        <v>61</v>
      </c>
      <c r="J40" s="437">
        <v>12160</v>
      </c>
      <c r="K40" s="337">
        <v>8.42</v>
      </c>
      <c r="L40" s="334">
        <v>1265208784.17</v>
      </c>
      <c r="M40" s="337">
        <v>8.45</v>
      </c>
    </row>
    <row r="41" spans="2:13" ht="12.75">
      <c r="B41" s="141" t="s">
        <v>169</v>
      </c>
      <c r="C41" s="142"/>
      <c r="D41" s="414">
        <v>83</v>
      </c>
      <c r="E41" s="415">
        <v>0.06</v>
      </c>
      <c r="F41" s="414">
        <v>51644844.74</v>
      </c>
      <c r="G41" s="415">
        <v>0.34</v>
      </c>
      <c r="I41" s="606" t="s">
        <v>447</v>
      </c>
      <c r="J41" s="437">
        <v>6438</v>
      </c>
      <c r="K41" s="337">
        <v>4.46</v>
      </c>
      <c r="L41" s="334">
        <v>508072823.92</v>
      </c>
      <c r="M41" s="337">
        <v>3.39</v>
      </c>
    </row>
    <row r="42" spans="2:13" ht="12.75">
      <c r="B42" s="141" t="s">
        <v>170</v>
      </c>
      <c r="C42" s="142"/>
      <c r="D42" s="414">
        <v>45</v>
      </c>
      <c r="E42" s="415">
        <v>0.03</v>
      </c>
      <c r="F42" s="414">
        <v>30007589.52</v>
      </c>
      <c r="G42" s="415">
        <v>0.2</v>
      </c>
      <c r="I42" s="606" t="s">
        <v>64</v>
      </c>
      <c r="J42" s="437">
        <v>9452</v>
      </c>
      <c r="K42" s="337">
        <v>6.54</v>
      </c>
      <c r="L42" s="334">
        <v>815657416.22</v>
      </c>
      <c r="M42" s="337">
        <v>5.45</v>
      </c>
    </row>
    <row r="43" spans="2:13" ht="12.75">
      <c r="B43" s="141" t="s">
        <v>171</v>
      </c>
      <c r="C43" s="142"/>
      <c r="D43" s="414">
        <v>44</v>
      </c>
      <c r="E43" s="415">
        <v>0.03</v>
      </c>
      <c r="F43" s="414">
        <v>31596132.06</v>
      </c>
      <c r="G43" s="415">
        <v>0.21</v>
      </c>
      <c r="I43" s="606" t="s">
        <v>62</v>
      </c>
      <c r="J43" s="437">
        <v>9975</v>
      </c>
      <c r="K43" s="337">
        <v>6.91</v>
      </c>
      <c r="L43" s="334">
        <v>761559242.33</v>
      </c>
      <c r="M43" s="337">
        <v>5.09</v>
      </c>
    </row>
    <row r="44" spans="2:13" ht="13.5" thickBot="1">
      <c r="B44" s="143" t="s">
        <v>436</v>
      </c>
      <c r="C44" s="144"/>
      <c r="D44" s="419">
        <v>0</v>
      </c>
      <c r="E44" s="472">
        <v>0</v>
      </c>
      <c r="F44" s="419">
        <v>0</v>
      </c>
      <c r="G44" s="472">
        <v>0</v>
      </c>
      <c r="I44" s="606" t="s">
        <v>155</v>
      </c>
      <c r="J44" s="437">
        <v>3</v>
      </c>
      <c r="K44" s="337">
        <v>0</v>
      </c>
      <c r="L44" s="334">
        <v>69828.74</v>
      </c>
      <c r="M44" s="337">
        <v>0</v>
      </c>
    </row>
    <row r="45" spans="2:13" ht="13.5" thickBot="1">
      <c r="B45" s="568" t="s">
        <v>20</v>
      </c>
      <c r="C45" s="338"/>
      <c r="D45" s="420">
        <v>144445</v>
      </c>
      <c r="E45" s="473">
        <v>100</v>
      </c>
      <c r="F45" s="420">
        <v>14976449637.56</v>
      </c>
      <c r="G45" s="473">
        <v>100</v>
      </c>
      <c r="I45" s="608" t="s">
        <v>20</v>
      </c>
      <c r="J45" s="438">
        <v>144445</v>
      </c>
      <c r="K45" s="431">
        <v>100</v>
      </c>
      <c r="L45" s="438">
        <v>14976449637.56</v>
      </c>
      <c r="M45" s="431">
        <v>100</v>
      </c>
    </row>
    <row r="46" ht="12.75">
      <c r="B46" t="str">
        <f>'[2]Raw Strats'!A29</f>
        <v>As at the report date, the maximum loan size was £ 749,617.93, the minimum loan size was £ -1,419.49 and the average loan size was £ 103,682.71.</v>
      </c>
    </row>
  </sheetData>
  <sheetProtection/>
  <mergeCells count="7">
    <mergeCell ref="B27:C27"/>
    <mergeCell ref="B9:C9"/>
    <mergeCell ref="I22:J23"/>
    <mergeCell ref="B4:C4"/>
    <mergeCell ref="B5:C5"/>
    <mergeCell ref="B6:C6"/>
    <mergeCell ref="B7:C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1"/>
  <headerFooter>
    <oddHeader>&amp;CHolmes Master Trust Investor Report - April 2012
</oddHeader>
    <oddFooter>&amp;CPage 4</oddFooter>
  </headerFooter>
</worksheet>
</file>

<file path=xl/worksheets/sheet5.xml><?xml version="1.0" encoding="utf-8"?>
<worksheet xmlns="http://schemas.openxmlformats.org/spreadsheetml/2006/main" xmlns:r="http://schemas.openxmlformats.org/officeDocument/2006/relationships">
  <dimension ref="B2:M56"/>
  <sheetViews>
    <sheetView view="pageLayout" zoomScale="85" zoomScalePageLayoutView="85" workbookViewId="0" topLeftCell="D16">
      <selection activeCell="H44" sqref="H44:M45"/>
    </sheetView>
  </sheetViews>
  <sheetFormatPr defaultColWidth="27.140625" defaultRowHeight="12"/>
  <cols>
    <col min="1" max="1" width="5.7109375" style="28" customWidth="1"/>
    <col min="2" max="2" width="36.00390625" style="1" customWidth="1"/>
    <col min="3" max="4" width="16.8515625" style="1" customWidth="1"/>
    <col min="5" max="5" width="18.7109375" style="1" bestFit="1" customWidth="1"/>
    <col min="6" max="6" width="16.28125" style="1" customWidth="1"/>
    <col min="7" max="7" width="6.421875" style="1" customWidth="1"/>
    <col min="8" max="8" width="53.421875" style="0" customWidth="1"/>
    <col min="9" max="9" width="16.7109375" style="0" customWidth="1"/>
    <col min="10" max="10" width="17.28125" style="0" customWidth="1"/>
    <col min="11" max="11" width="16.57421875" style="0" customWidth="1"/>
    <col min="12" max="12" width="23.421875" style="0" customWidth="1"/>
    <col min="13" max="16384" width="27.140625" style="1" customWidth="1"/>
  </cols>
  <sheetData>
    <row r="1" ht="13.5" thickBot="1"/>
    <row r="2" spans="2:12" ht="12.75">
      <c r="B2" s="325" t="s">
        <v>94</v>
      </c>
      <c r="C2" s="567" t="s">
        <v>11</v>
      </c>
      <c r="D2" s="325" t="s">
        <v>17</v>
      </c>
      <c r="E2" s="566" t="s">
        <v>12</v>
      </c>
      <c r="F2" s="325" t="s">
        <v>17</v>
      </c>
      <c r="H2" s="348" t="s">
        <v>74</v>
      </c>
      <c r="I2" s="325" t="s">
        <v>11</v>
      </c>
      <c r="J2" s="325" t="s">
        <v>17</v>
      </c>
      <c r="K2" s="566" t="s">
        <v>12</v>
      </c>
      <c r="L2" s="325" t="s">
        <v>17</v>
      </c>
    </row>
    <row r="3" spans="2:12" ht="13.5" thickBot="1">
      <c r="B3" s="328"/>
      <c r="C3" s="327" t="s">
        <v>56</v>
      </c>
      <c r="D3" s="328" t="s">
        <v>39</v>
      </c>
      <c r="E3" s="350" t="s">
        <v>16</v>
      </c>
      <c r="F3" s="328" t="s">
        <v>40</v>
      </c>
      <c r="H3" s="421" t="s">
        <v>75</v>
      </c>
      <c r="I3" s="328" t="s">
        <v>56</v>
      </c>
      <c r="J3" s="328" t="s">
        <v>39</v>
      </c>
      <c r="K3" s="350" t="s">
        <v>16</v>
      </c>
      <c r="L3" s="328" t="s">
        <v>40</v>
      </c>
    </row>
    <row r="4" spans="2:13" ht="12.75">
      <c r="B4" s="47" t="s">
        <v>95</v>
      </c>
      <c r="C4" s="422">
        <v>16340</v>
      </c>
      <c r="D4" s="423">
        <v>11.31</v>
      </c>
      <c r="E4" s="424">
        <v>778098344.07</v>
      </c>
      <c r="F4" s="425">
        <v>5.2</v>
      </c>
      <c r="H4" s="563" t="s">
        <v>67</v>
      </c>
      <c r="I4" s="426">
        <v>29107</v>
      </c>
      <c r="J4" s="427">
        <v>20.15</v>
      </c>
      <c r="K4" s="426">
        <v>877400226.92</v>
      </c>
      <c r="L4" s="427">
        <v>5.86</v>
      </c>
      <c r="M4"/>
    </row>
    <row r="5" spans="2:13" ht="12.75">
      <c r="B5" s="46" t="s">
        <v>96</v>
      </c>
      <c r="C5" s="422">
        <v>25346</v>
      </c>
      <c r="D5" s="423">
        <v>17.55</v>
      </c>
      <c r="E5" s="428">
        <v>1826267445.42</v>
      </c>
      <c r="F5" s="425">
        <v>12.19</v>
      </c>
      <c r="H5" s="564" t="s">
        <v>68</v>
      </c>
      <c r="I5" s="429">
        <v>37355</v>
      </c>
      <c r="J5" s="423">
        <v>25.86</v>
      </c>
      <c r="K5" s="429">
        <v>2754910001.89</v>
      </c>
      <c r="L5" s="423">
        <v>18.39</v>
      </c>
      <c r="M5"/>
    </row>
    <row r="6" spans="2:13" ht="12.75">
      <c r="B6" s="46" t="s">
        <v>97</v>
      </c>
      <c r="C6" s="422">
        <v>33093</v>
      </c>
      <c r="D6" s="423">
        <v>22.91</v>
      </c>
      <c r="E6" s="428">
        <v>3090267811.57</v>
      </c>
      <c r="F6" s="425">
        <v>20.63</v>
      </c>
      <c r="H6" s="564" t="s">
        <v>69</v>
      </c>
      <c r="I6" s="429">
        <v>38441</v>
      </c>
      <c r="J6" s="423">
        <v>26.61</v>
      </c>
      <c r="K6" s="429">
        <v>4830500850.6</v>
      </c>
      <c r="L6" s="423">
        <v>32.25</v>
      </c>
      <c r="M6"/>
    </row>
    <row r="7" spans="2:13" ht="12.75">
      <c r="B7" s="46" t="s">
        <v>98</v>
      </c>
      <c r="C7" s="422">
        <v>40169</v>
      </c>
      <c r="D7" s="423">
        <v>27.81</v>
      </c>
      <c r="E7" s="428">
        <v>4970742305.15</v>
      </c>
      <c r="F7" s="425">
        <v>33.19</v>
      </c>
      <c r="H7" s="564" t="s">
        <v>70</v>
      </c>
      <c r="I7" s="429">
        <v>8313</v>
      </c>
      <c r="J7" s="423">
        <v>5.76</v>
      </c>
      <c r="K7" s="429">
        <v>1272407319.7</v>
      </c>
      <c r="L7" s="423">
        <v>8.5</v>
      </c>
      <c r="M7"/>
    </row>
    <row r="8" spans="2:13" ht="12.75">
      <c r="B8" s="46" t="s">
        <v>99</v>
      </c>
      <c r="C8" s="422">
        <v>26522</v>
      </c>
      <c r="D8" s="423">
        <v>18.36</v>
      </c>
      <c r="E8" s="428">
        <v>3895736529.04</v>
      </c>
      <c r="F8" s="425">
        <v>26.01</v>
      </c>
      <c r="H8" s="564" t="s">
        <v>71</v>
      </c>
      <c r="I8" s="429">
        <v>7215</v>
      </c>
      <c r="J8" s="423">
        <v>4.99</v>
      </c>
      <c r="K8" s="429">
        <v>1128588067.37</v>
      </c>
      <c r="L8" s="423">
        <v>7.54</v>
      </c>
      <c r="M8"/>
    </row>
    <row r="9" spans="2:13" ht="12.75">
      <c r="B9" s="46" t="s">
        <v>100</v>
      </c>
      <c r="C9" s="422">
        <v>2971</v>
      </c>
      <c r="D9" s="423">
        <v>2.06</v>
      </c>
      <c r="E9" s="428">
        <v>415140937.97</v>
      </c>
      <c r="F9" s="425">
        <v>2.77</v>
      </c>
      <c r="H9" s="564" t="s">
        <v>72</v>
      </c>
      <c r="I9" s="429">
        <v>5830</v>
      </c>
      <c r="J9" s="423">
        <v>4.04</v>
      </c>
      <c r="K9" s="429">
        <v>903638431.7</v>
      </c>
      <c r="L9" s="423">
        <v>6.03</v>
      </c>
      <c r="M9"/>
    </row>
    <row r="10" spans="2:13" ht="12.75">
      <c r="B10" s="46" t="s">
        <v>101</v>
      </c>
      <c r="C10" s="422">
        <v>1</v>
      </c>
      <c r="D10" s="423">
        <v>0</v>
      </c>
      <c r="E10" s="428">
        <v>69907.77</v>
      </c>
      <c r="F10" s="425">
        <v>0</v>
      </c>
      <c r="H10" s="564" t="s">
        <v>73</v>
      </c>
      <c r="I10" s="429">
        <v>5430</v>
      </c>
      <c r="J10" s="423">
        <v>3.76</v>
      </c>
      <c r="K10" s="429">
        <v>904274992.29</v>
      </c>
      <c r="L10" s="423">
        <v>6.04</v>
      </c>
      <c r="M10"/>
    </row>
    <row r="11" spans="2:13" ht="12.75">
      <c r="B11" s="46" t="s">
        <v>102</v>
      </c>
      <c r="C11" s="422">
        <v>1</v>
      </c>
      <c r="D11" s="423">
        <v>0</v>
      </c>
      <c r="E11" s="428">
        <v>117555.26</v>
      </c>
      <c r="F11" s="425">
        <v>0</v>
      </c>
      <c r="H11" s="564" t="s">
        <v>172</v>
      </c>
      <c r="I11" s="429">
        <v>12697</v>
      </c>
      <c r="J11" s="423">
        <v>8.79</v>
      </c>
      <c r="K11" s="429">
        <v>2304683990.32</v>
      </c>
      <c r="L11" s="423">
        <v>15.39</v>
      </c>
      <c r="M11"/>
    </row>
    <row r="12" spans="2:13" ht="13.5" thickBot="1">
      <c r="B12" s="46" t="s">
        <v>103</v>
      </c>
      <c r="C12" s="422">
        <v>0</v>
      </c>
      <c r="D12" s="423">
        <v>0</v>
      </c>
      <c r="E12" s="428">
        <v>0</v>
      </c>
      <c r="F12" s="425">
        <v>0</v>
      </c>
      <c r="H12" s="564" t="s">
        <v>155</v>
      </c>
      <c r="I12" s="429">
        <v>57</v>
      </c>
      <c r="J12" s="423">
        <v>0.04</v>
      </c>
      <c r="K12" s="429">
        <v>45756.77</v>
      </c>
      <c r="L12" s="423">
        <v>0</v>
      </c>
      <c r="M12"/>
    </row>
    <row r="13" spans="2:12" ht="13.5" thickBot="1">
      <c r="B13" s="46" t="s">
        <v>437</v>
      </c>
      <c r="C13" s="422">
        <v>0</v>
      </c>
      <c r="D13" s="423">
        <v>0</v>
      </c>
      <c r="E13" s="428">
        <v>0</v>
      </c>
      <c r="F13" s="425">
        <v>0</v>
      </c>
      <c r="H13" s="568" t="s">
        <v>20</v>
      </c>
      <c r="I13" s="430">
        <v>144445</v>
      </c>
      <c r="J13" s="431">
        <v>100</v>
      </c>
      <c r="K13" s="430">
        <v>14976449637.56</v>
      </c>
      <c r="L13" s="431">
        <v>100</v>
      </c>
    </row>
    <row r="14" spans="2:12" ht="13.5" customHeight="1" thickBot="1">
      <c r="B14" s="50" t="s">
        <v>155</v>
      </c>
      <c r="C14" s="422">
        <v>2</v>
      </c>
      <c r="D14" s="425">
        <v>0</v>
      </c>
      <c r="E14" s="428">
        <v>8801.31</v>
      </c>
      <c r="F14" s="425">
        <v>0</v>
      </c>
      <c r="H14" s="692" t="str">
        <f>'[2]Raw Strats'!A67</f>
        <v>As at the report date, the maximum indexed LTV was 153.35, the minimum indexed LTV was 0.00 and the weighted average indexed LTV was 68.20.</v>
      </c>
      <c r="I14" s="693"/>
      <c r="J14" s="693"/>
      <c r="K14" s="693"/>
      <c r="L14" s="693"/>
    </row>
    <row r="15" spans="2:12" ht="13.5" thickBot="1">
      <c r="B15" s="50" t="s">
        <v>20</v>
      </c>
      <c r="C15" s="432">
        <v>144445</v>
      </c>
      <c r="D15" s="433">
        <v>100</v>
      </c>
      <c r="E15" s="434">
        <v>14976449637.56</v>
      </c>
      <c r="F15" s="433">
        <v>100</v>
      </c>
      <c r="H15" s="694"/>
      <c r="I15" s="694"/>
      <c r="J15" s="694"/>
      <c r="K15" s="694"/>
      <c r="L15" s="694"/>
    </row>
    <row r="16" spans="2:12" ht="13.5" customHeight="1" thickBot="1">
      <c r="B16" s="695" t="str">
        <f>'[2]Raw Strats'!A151</f>
        <v>As at the report date, the maximum remaining term for a loan was 420.00 months, the minimum remaining term was -26.00 months and the weighted average remaining term was 191.28 months.</v>
      </c>
      <c r="C16" s="695"/>
      <c r="D16" s="695"/>
      <c r="E16" s="695"/>
      <c r="F16" s="695"/>
      <c r="H16" s="1"/>
      <c r="I16" s="1"/>
      <c r="J16" s="1"/>
      <c r="K16" s="1"/>
      <c r="L16" s="1"/>
    </row>
    <row r="17" spans="2:13" ht="12.75">
      <c r="B17" s="696"/>
      <c r="C17" s="696"/>
      <c r="D17" s="696"/>
      <c r="E17" s="696"/>
      <c r="F17" s="696"/>
      <c r="H17" s="325" t="s">
        <v>65</v>
      </c>
      <c r="I17" s="325" t="s">
        <v>11</v>
      </c>
      <c r="J17" s="325" t="s">
        <v>17</v>
      </c>
      <c r="K17" s="566" t="s">
        <v>12</v>
      </c>
      <c r="L17" s="325" t="s">
        <v>17</v>
      </c>
      <c r="M17"/>
    </row>
    <row r="18" spans="8:13" ht="13.5" thickBot="1">
      <c r="H18" s="328" t="s">
        <v>66</v>
      </c>
      <c r="I18" s="328" t="s">
        <v>56</v>
      </c>
      <c r="J18" s="328" t="s">
        <v>39</v>
      </c>
      <c r="K18" s="350" t="s">
        <v>16</v>
      </c>
      <c r="L18" s="328" t="s">
        <v>40</v>
      </c>
      <c r="M18"/>
    </row>
    <row r="19" spans="2:13" ht="12.75">
      <c r="B19" s="325" t="s">
        <v>76</v>
      </c>
      <c r="C19" s="567" t="s">
        <v>11</v>
      </c>
      <c r="D19" s="325" t="s">
        <v>17</v>
      </c>
      <c r="E19" s="566" t="s">
        <v>12</v>
      </c>
      <c r="F19" s="325" t="s">
        <v>17</v>
      </c>
      <c r="H19" s="563" t="s">
        <v>67</v>
      </c>
      <c r="I19" s="426">
        <v>26430</v>
      </c>
      <c r="J19" s="427">
        <v>18.3</v>
      </c>
      <c r="K19" s="426">
        <v>795125765.1</v>
      </c>
      <c r="L19" s="427">
        <v>5.31</v>
      </c>
      <c r="M19"/>
    </row>
    <row r="20" spans="2:13" ht="13.5" thickBot="1">
      <c r="B20" s="328"/>
      <c r="C20" s="327" t="s">
        <v>56</v>
      </c>
      <c r="D20" s="328" t="s">
        <v>39</v>
      </c>
      <c r="E20" s="350" t="s">
        <v>16</v>
      </c>
      <c r="F20" s="328" t="s">
        <v>40</v>
      </c>
      <c r="H20" s="564" t="s">
        <v>68</v>
      </c>
      <c r="I20" s="429">
        <v>36503</v>
      </c>
      <c r="J20" s="423">
        <v>25.27</v>
      </c>
      <c r="K20" s="429">
        <v>2804068321.32</v>
      </c>
      <c r="L20" s="423">
        <v>18.72</v>
      </c>
      <c r="M20"/>
    </row>
    <row r="21" spans="2:13" ht="12.75">
      <c r="B21" s="46" t="s">
        <v>77</v>
      </c>
      <c r="C21" s="474">
        <v>0</v>
      </c>
      <c r="D21" s="411">
        <v>0</v>
      </c>
      <c r="E21" s="475">
        <v>0</v>
      </c>
      <c r="F21" s="411">
        <v>0</v>
      </c>
      <c r="H21" s="564" t="s">
        <v>69</v>
      </c>
      <c r="I21" s="429">
        <v>49945</v>
      </c>
      <c r="J21" s="423">
        <v>34.58</v>
      </c>
      <c r="K21" s="429">
        <v>6332901775.88</v>
      </c>
      <c r="L21" s="423">
        <v>42.29</v>
      </c>
      <c r="M21"/>
    </row>
    <row r="22" spans="2:13" ht="12.75">
      <c r="B22" s="46" t="s">
        <v>78</v>
      </c>
      <c r="C22" s="435">
        <v>3165</v>
      </c>
      <c r="D22" s="415">
        <v>2.19</v>
      </c>
      <c r="E22" s="436">
        <v>415209226.36</v>
      </c>
      <c r="F22" s="415">
        <v>2.77</v>
      </c>
      <c r="H22" s="564" t="s">
        <v>70</v>
      </c>
      <c r="I22" s="429">
        <v>10543</v>
      </c>
      <c r="J22" s="423">
        <v>7.3</v>
      </c>
      <c r="K22" s="429">
        <v>1674315833.78</v>
      </c>
      <c r="L22" s="423">
        <v>11.18</v>
      </c>
      <c r="M22"/>
    </row>
    <row r="23" spans="2:13" ht="12.75">
      <c r="B23" s="46" t="s">
        <v>79</v>
      </c>
      <c r="C23" s="435">
        <v>6580</v>
      </c>
      <c r="D23" s="415">
        <v>4.56</v>
      </c>
      <c r="E23" s="436">
        <v>848453649.36</v>
      </c>
      <c r="F23" s="415">
        <v>5.67</v>
      </c>
      <c r="H23" s="564" t="s">
        <v>71</v>
      </c>
      <c r="I23" s="429">
        <v>8099</v>
      </c>
      <c r="J23" s="423">
        <v>5.61</v>
      </c>
      <c r="K23" s="429">
        <v>1292018658.13</v>
      </c>
      <c r="L23" s="423">
        <v>8.63</v>
      </c>
      <c r="M23"/>
    </row>
    <row r="24" spans="2:13" ht="12.75">
      <c r="B24" s="46" t="s">
        <v>80</v>
      </c>
      <c r="C24" s="435">
        <v>5306</v>
      </c>
      <c r="D24" s="415">
        <v>3.67</v>
      </c>
      <c r="E24" s="436">
        <v>696749188.41</v>
      </c>
      <c r="F24" s="415">
        <v>4.65</v>
      </c>
      <c r="H24" s="564" t="s">
        <v>72</v>
      </c>
      <c r="I24" s="429">
        <v>6346</v>
      </c>
      <c r="J24" s="423">
        <v>4.39</v>
      </c>
      <c r="K24" s="429">
        <v>1075106598.68</v>
      </c>
      <c r="L24" s="423">
        <v>7.18</v>
      </c>
      <c r="M24"/>
    </row>
    <row r="25" spans="2:13" ht="12.75">
      <c r="B25" s="46" t="s">
        <v>81</v>
      </c>
      <c r="C25" s="435">
        <v>1997</v>
      </c>
      <c r="D25" s="415">
        <v>1.38</v>
      </c>
      <c r="E25" s="436">
        <v>249807397.83</v>
      </c>
      <c r="F25" s="415">
        <v>1.67</v>
      </c>
      <c r="H25" s="564" t="s">
        <v>73</v>
      </c>
      <c r="I25" s="429">
        <v>3752</v>
      </c>
      <c r="J25" s="423">
        <v>2.6</v>
      </c>
      <c r="K25" s="429">
        <v>658815046</v>
      </c>
      <c r="L25" s="423">
        <v>4.4</v>
      </c>
      <c r="M25"/>
    </row>
    <row r="26" spans="2:12" ht="12.75">
      <c r="B26" s="46" t="s">
        <v>82</v>
      </c>
      <c r="C26" s="435">
        <v>5949</v>
      </c>
      <c r="D26" s="415">
        <v>4.12</v>
      </c>
      <c r="E26" s="436">
        <v>669453017.04</v>
      </c>
      <c r="F26" s="415">
        <v>4.47</v>
      </c>
      <c r="H26" s="564" t="s">
        <v>172</v>
      </c>
      <c r="I26" s="429">
        <v>2827</v>
      </c>
      <c r="J26" s="423">
        <v>1.96</v>
      </c>
      <c r="K26" s="429">
        <v>344097638.67</v>
      </c>
      <c r="L26" s="423">
        <v>2.3</v>
      </c>
    </row>
    <row r="27" spans="2:12" ht="13.5" thickBot="1">
      <c r="B27" s="46" t="s">
        <v>83</v>
      </c>
      <c r="C27" s="435">
        <v>5361</v>
      </c>
      <c r="D27" s="415">
        <v>3.71</v>
      </c>
      <c r="E27" s="436">
        <v>625152443.85</v>
      </c>
      <c r="F27" s="415">
        <v>4.17</v>
      </c>
      <c r="H27" s="564" t="s">
        <v>155</v>
      </c>
      <c r="I27" s="429">
        <v>0</v>
      </c>
      <c r="J27" s="423">
        <v>0</v>
      </c>
      <c r="K27" s="429">
        <v>0</v>
      </c>
      <c r="L27" s="423">
        <v>0</v>
      </c>
    </row>
    <row r="28" spans="2:12" ht="13.5" thickBot="1">
      <c r="B28" s="46" t="s">
        <v>84</v>
      </c>
      <c r="C28" s="435">
        <v>7264</v>
      </c>
      <c r="D28" s="415">
        <v>5.03</v>
      </c>
      <c r="E28" s="436">
        <v>1016305054.38</v>
      </c>
      <c r="F28" s="415">
        <v>6.79</v>
      </c>
      <c r="H28" s="568" t="s">
        <v>20</v>
      </c>
      <c r="I28" s="430">
        <v>144445</v>
      </c>
      <c r="J28" s="431">
        <v>100</v>
      </c>
      <c r="K28" s="430">
        <v>14976449637.56</v>
      </c>
      <c r="L28" s="431">
        <v>100</v>
      </c>
    </row>
    <row r="29" spans="2:12" ht="12.75">
      <c r="B29" s="46" t="s">
        <v>85</v>
      </c>
      <c r="C29" s="435">
        <v>9220</v>
      </c>
      <c r="D29" s="415">
        <v>6.38</v>
      </c>
      <c r="E29" s="436">
        <v>1374827276.92</v>
      </c>
      <c r="F29" s="415">
        <v>9.18</v>
      </c>
      <c r="H29" s="692" t="str">
        <f>'[2]Raw Strats'!A48</f>
        <v>As at the report date, the maximum unindexed LTV was 237.29, the minimum unindexed LTV was -1.44 and the weighted average unindexed LTV was 63.66.</v>
      </c>
      <c r="I29" s="692"/>
      <c r="J29" s="692"/>
      <c r="K29" s="692"/>
      <c r="L29" s="692"/>
    </row>
    <row r="30" spans="2:13" ht="12.75">
      <c r="B30" s="46" t="s">
        <v>86</v>
      </c>
      <c r="C30" s="435">
        <v>15250</v>
      </c>
      <c r="D30" s="415">
        <v>10.56</v>
      </c>
      <c r="E30" s="436">
        <v>2001685059.48</v>
      </c>
      <c r="F30" s="415">
        <v>13.37</v>
      </c>
      <c r="H30" s="697"/>
      <c r="I30" s="697"/>
      <c r="J30" s="697"/>
      <c r="K30" s="697"/>
      <c r="L30" s="697"/>
      <c r="M30"/>
    </row>
    <row r="31" spans="2:13" ht="13.5" thickBot="1">
      <c r="B31" s="46" t="s">
        <v>87</v>
      </c>
      <c r="C31" s="435">
        <v>10928</v>
      </c>
      <c r="D31" s="415">
        <v>7.57</v>
      </c>
      <c r="E31" s="436">
        <v>1321716140.13</v>
      </c>
      <c r="F31" s="415">
        <v>8.83</v>
      </c>
      <c r="H31" s="1"/>
      <c r="I31" s="1"/>
      <c r="J31" s="1"/>
      <c r="K31" s="1"/>
      <c r="L31" s="1"/>
      <c r="M31"/>
    </row>
    <row r="32" spans="2:13" ht="12.75">
      <c r="B32" s="46" t="s">
        <v>88</v>
      </c>
      <c r="C32" s="435">
        <v>11077</v>
      </c>
      <c r="D32" s="415">
        <v>7.67</v>
      </c>
      <c r="E32" s="436">
        <v>1190143802.65</v>
      </c>
      <c r="F32" s="415">
        <v>7.95</v>
      </c>
      <c r="H32" s="325" t="s">
        <v>542</v>
      </c>
      <c r="I32" s="325" t="s">
        <v>11</v>
      </c>
      <c r="J32" s="325" t="s">
        <v>17</v>
      </c>
      <c r="K32" s="607" t="s">
        <v>12</v>
      </c>
      <c r="L32" s="325" t="s">
        <v>17</v>
      </c>
      <c r="M32"/>
    </row>
    <row r="33" spans="2:13" ht="13.5" thickBot="1">
      <c r="B33" s="46" t="s">
        <v>89</v>
      </c>
      <c r="C33" s="435">
        <v>7943</v>
      </c>
      <c r="D33" s="415">
        <v>5.5</v>
      </c>
      <c r="E33" s="436">
        <v>787699963.83</v>
      </c>
      <c r="F33" s="415">
        <v>5.26</v>
      </c>
      <c r="H33" s="328" t="s">
        <v>543</v>
      </c>
      <c r="I33" s="328" t="s">
        <v>56</v>
      </c>
      <c r="J33" s="328" t="s">
        <v>39</v>
      </c>
      <c r="K33" s="350" t="s">
        <v>16</v>
      </c>
      <c r="L33" s="328" t="s">
        <v>40</v>
      </c>
      <c r="M33"/>
    </row>
    <row r="34" spans="2:13" ht="12.75">
      <c r="B34" s="46" t="s">
        <v>90</v>
      </c>
      <c r="C34" s="435">
        <v>6493</v>
      </c>
      <c r="D34" s="415">
        <v>4.5</v>
      </c>
      <c r="E34" s="436">
        <v>605021586.37</v>
      </c>
      <c r="F34" s="415">
        <v>4.04</v>
      </c>
      <c r="H34" s="605" t="s">
        <v>67</v>
      </c>
      <c r="I34" s="426">
        <v>12190</v>
      </c>
      <c r="J34" s="427">
        <v>8.44</v>
      </c>
      <c r="K34" s="426">
        <v>481903104.92</v>
      </c>
      <c r="L34" s="427">
        <v>3.22</v>
      </c>
      <c r="M34"/>
    </row>
    <row r="35" spans="2:13" ht="12.75">
      <c r="B35" s="46" t="s">
        <v>91</v>
      </c>
      <c r="C35" s="435">
        <v>4786</v>
      </c>
      <c r="D35" s="415">
        <v>3.31</v>
      </c>
      <c r="E35" s="436">
        <v>416273802.58</v>
      </c>
      <c r="F35" s="415">
        <v>2.78</v>
      </c>
      <c r="H35" s="606" t="s">
        <v>68</v>
      </c>
      <c r="I35" s="429">
        <v>34667</v>
      </c>
      <c r="J35" s="423">
        <v>24</v>
      </c>
      <c r="K35" s="429">
        <v>2327797222.5</v>
      </c>
      <c r="L35" s="423">
        <v>15.54</v>
      </c>
      <c r="M35"/>
    </row>
    <row r="36" spans="2:13" ht="12.75">
      <c r="B36" s="46" t="s">
        <v>92</v>
      </c>
      <c r="C36" s="435">
        <v>5853</v>
      </c>
      <c r="D36" s="415">
        <v>4.05</v>
      </c>
      <c r="E36" s="436">
        <v>462117034.32</v>
      </c>
      <c r="F36" s="415">
        <v>3.09</v>
      </c>
      <c r="H36" s="606" t="s">
        <v>69</v>
      </c>
      <c r="I36" s="429">
        <v>51938</v>
      </c>
      <c r="J36" s="423">
        <v>35.96</v>
      </c>
      <c r="K36" s="429">
        <v>5934835217.27</v>
      </c>
      <c r="L36" s="423">
        <v>39.63</v>
      </c>
      <c r="M36"/>
    </row>
    <row r="37" spans="2:13" ht="12.75">
      <c r="B37" s="46" t="s">
        <v>93</v>
      </c>
      <c r="C37" s="435">
        <v>6897</v>
      </c>
      <c r="D37" s="415">
        <v>4.77</v>
      </c>
      <c r="E37" s="436">
        <v>505072004.9</v>
      </c>
      <c r="F37" s="415">
        <v>3.37</v>
      </c>
      <c r="H37" s="606" t="s">
        <v>70</v>
      </c>
      <c r="I37" s="429">
        <v>12156</v>
      </c>
      <c r="J37" s="423">
        <v>8.42</v>
      </c>
      <c r="K37" s="429">
        <v>1684750968.41</v>
      </c>
      <c r="L37" s="423">
        <v>11.25</v>
      </c>
      <c r="M37"/>
    </row>
    <row r="38" spans="2:13" ht="12.75">
      <c r="B38" s="46" t="s">
        <v>439</v>
      </c>
      <c r="C38" s="435">
        <v>6245</v>
      </c>
      <c r="D38" s="415">
        <v>4.32</v>
      </c>
      <c r="E38" s="436">
        <v>445889942.01</v>
      </c>
      <c r="F38" s="415">
        <v>2.98</v>
      </c>
      <c r="H38" s="606" t="s">
        <v>71</v>
      </c>
      <c r="I38" s="429">
        <v>10206</v>
      </c>
      <c r="J38" s="423">
        <v>7.07</v>
      </c>
      <c r="K38" s="429">
        <v>1484317582.53</v>
      </c>
      <c r="L38" s="423">
        <v>9.91</v>
      </c>
      <c r="M38"/>
    </row>
    <row r="39" spans="2:13" ht="12.75">
      <c r="B39" s="46" t="s">
        <v>441</v>
      </c>
      <c r="C39" s="435">
        <v>5226</v>
      </c>
      <c r="D39" s="415">
        <v>3.62</v>
      </c>
      <c r="E39" s="436">
        <v>344791645.72</v>
      </c>
      <c r="F39" s="415">
        <v>2.3</v>
      </c>
      <c r="H39" s="606" t="s">
        <v>72</v>
      </c>
      <c r="I39" s="429">
        <v>13662</v>
      </c>
      <c r="J39" s="423">
        <v>9.46</v>
      </c>
      <c r="K39" s="429">
        <v>1959450159.59</v>
      </c>
      <c r="L39" s="423">
        <v>13.08</v>
      </c>
      <c r="M39"/>
    </row>
    <row r="40" spans="2:13" ht="12.75">
      <c r="B40" s="46" t="s">
        <v>442</v>
      </c>
      <c r="C40" s="435">
        <v>4859</v>
      </c>
      <c r="D40" s="415">
        <v>3.36</v>
      </c>
      <c r="E40" s="436">
        <v>284136776.47</v>
      </c>
      <c r="F40" s="415">
        <v>1.9</v>
      </c>
      <c r="H40" s="606" t="s">
        <v>73</v>
      </c>
      <c r="I40" s="429">
        <v>9620</v>
      </c>
      <c r="J40" s="423">
        <v>6.66</v>
      </c>
      <c r="K40" s="429">
        <v>1102102396.88</v>
      </c>
      <c r="L40" s="423">
        <v>7.36</v>
      </c>
      <c r="M40"/>
    </row>
    <row r="41" spans="2:13" ht="12.75">
      <c r="B41" s="46" t="s">
        <v>443</v>
      </c>
      <c r="C41" s="435">
        <v>3033</v>
      </c>
      <c r="D41" s="415">
        <v>2.1</v>
      </c>
      <c r="E41" s="436">
        <v>181332673.12</v>
      </c>
      <c r="F41" s="415">
        <v>1.21</v>
      </c>
      <c r="H41" s="606" t="s">
        <v>172</v>
      </c>
      <c r="I41" s="429">
        <v>5</v>
      </c>
      <c r="J41" s="423">
        <v>0</v>
      </c>
      <c r="K41" s="429">
        <v>1064787.71</v>
      </c>
      <c r="L41" s="423">
        <v>0.01</v>
      </c>
      <c r="M41"/>
    </row>
    <row r="42" spans="2:13" ht="13.5" thickBot="1">
      <c r="B42" s="46" t="s">
        <v>445</v>
      </c>
      <c r="C42" s="435">
        <v>2916</v>
      </c>
      <c r="D42" s="415">
        <v>2.02</v>
      </c>
      <c r="E42" s="436">
        <v>175127432.15</v>
      </c>
      <c r="F42" s="415">
        <v>1.17</v>
      </c>
      <c r="H42" s="606" t="s">
        <v>155</v>
      </c>
      <c r="I42" s="429">
        <v>1</v>
      </c>
      <c r="J42" s="423">
        <v>0</v>
      </c>
      <c r="K42" s="429">
        <v>228197.75</v>
      </c>
      <c r="L42" s="423">
        <v>0</v>
      </c>
      <c r="M42"/>
    </row>
    <row r="43" spans="2:12" ht="13.5" thickBot="1">
      <c r="B43" s="46" t="s">
        <v>446</v>
      </c>
      <c r="C43" s="435">
        <v>1134</v>
      </c>
      <c r="D43" s="415">
        <v>0.79</v>
      </c>
      <c r="E43" s="436">
        <v>60651521.76</v>
      </c>
      <c r="F43" s="415">
        <v>0.4</v>
      </c>
      <c r="H43" s="608" t="s">
        <v>20</v>
      </c>
      <c r="I43" s="430">
        <v>144445</v>
      </c>
      <c r="J43" s="431">
        <v>100</v>
      </c>
      <c r="K43" s="430">
        <v>14976449637.56</v>
      </c>
      <c r="L43" s="431">
        <v>100</v>
      </c>
    </row>
    <row r="44" spans="2:12" ht="12.75" customHeight="1">
      <c r="B44" s="46" t="s">
        <v>448</v>
      </c>
      <c r="C44" s="435">
        <v>1081</v>
      </c>
      <c r="D44" s="415">
        <v>0.75</v>
      </c>
      <c r="E44" s="436">
        <v>56604866.25</v>
      </c>
      <c r="F44" s="415">
        <v>0.38</v>
      </c>
      <c r="H44" s="692" t="s">
        <v>594</v>
      </c>
      <c r="I44" s="692"/>
      <c r="J44" s="692"/>
      <c r="K44" s="692"/>
      <c r="L44" s="692"/>
    </row>
    <row r="45" spans="2:12" ht="12.75">
      <c r="B45" s="46" t="s">
        <v>449</v>
      </c>
      <c r="C45" s="435">
        <v>872</v>
      </c>
      <c r="D45" s="415">
        <v>0.6</v>
      </c>
      <c r="E45" s="436">
        <v>38389985.81</v>
      </c>
      <c r="F45" s="415">
        <v>0.26</v>
      </c>
      <c r="H45" s="697"/>
      <c r="I45" s="697"/>
      <c r="J45" s="697"/>
      <c r="K45" s="697"/>
      <c r="L45" s="697"/>
    </row>
    <row r="46" spans="2:6" ht="12.75">
      <c r="B46" s="46" t="s">
        <v>450</v>
      </c>
      <c r="C46" s="435">
        <v>804</v>
      </c>
      <c r="D46" s="415">
        <v>0.56</v>
      </c>
      <c r="E46" s="436">
        <v>37653680.26</v>
      </c>
      <c r="F46" s="415">
        <v>0.25</v>
      </c>
    </row>
    <row r="47" spans="2:6" ht="12.75">
      <c r="B47" s="46" t="s">
        <v>451</v>
      </c>
      <c r="C47" s="435">
        <v>769</v>
      </c>
      <c r="D47" s="415">
        <v>0.53</v>
      </c>
      <c r="E47" s="436">
        <v>33824596.91</v>
      </c>
      <c r="F47" s="415">
        <v>0.23</v>
      </c>
    </row>
    <row r="48" spans="2:6" ht="12.75">
      <c r="B48" s="46" t="s">
        <v>452</v>
      </c>
      <c r="C48" s="435">
        <v>716</v>
      </c>
      <c r="D48" s="415">
        <v>0.5</v>
      </c>
      <c r="E48" s="436">
        <v>30981941.16</v>
      </c>
      <c r="F48" s="415">
        <v>0.21</v>
      </c>
    </row>
    <row r="49" spans="2:6" ht="12.75">
      <c r="B49" s="46" t="s">
        <v>453</v>
      </c>
      <c r="C49" s="435">
        <v>516</v>
      </c>
      <c r="D49" s="415">
        <v>0.36</v>
      </c>
      <c r="E49" s="436">
        <v>20868651.5</v>
      </c>
      <c r="F49" s="415">
        <v>0.14</v>
      </c>
    </row>
    <row r="50" spans="2:6" ht="12.75">
      <c r="B50" s="46" t="s">
        <v>454</v>
      </c>
      <c r="C50" s="435">
        <v>583</v>
      </c>
      <c r="D50" s="415">
        <v>0.4</v>
      </c>
      <c r="E50" s="436">
        <v>22548526.82</v>
      </c>
      <c r="F50" s="415">
        <v>0.15</v>
      </c>
    </row>
    <row r="51" spans="2:6" ht="13.5" thickBot="1">
      <c r="B51" s="46" t="s">
        <v>455</v>
      </c>
      <c r="C51" s="435">
        <v>1622</v>
      </c>
      <c r="D51" s="415">
        <v>1.12</v>
      </c>
      <c r="E51" s="436">
        <v>57960749.21</v>
      </c>
      <c r="F51" s="415">
        <v>0.39</v>
      </c>
    </row>
    <row r="52" spans="2:6" ht="13.5" thickBot="1">
      <c r="B52" s="439" t="s">
        <v>20</v>
      </c>
      <c r="C52" s="440">
        <v>144445</v>
      </c>
      <c r="D52" s="441">
        <v>100</v>
      </c>
      <c r="E52" s="442">
        <v>14976449637.56</v>
      </c>
      <c r="F52" s="441">
        <v>100</v>
      </c>
    </row>
    <row r="53" spans="2:6" ht="12.75" customHeight="1">
      <c r="B53" s="695" t="str">
        <f>'[2]Raw Strats'!A130</f>
        <v>As at the report date, the maximum seasoning for a loan was 200.00 months, the minimum seasoning was 9.00 months and the weighted average seasoning was 62.08 months.</v>
      </c>
      <c r="C53" s="695"/>
      <c r="D53" s="695"/>
      <c r="E53" s="695"/>
      <c r="F53" s="695"/>
    </row>
    <row r="54" spans="2:6" ht="12.75">
      <c r="B54" s="696"/>
      <c r="C54" s="696"/>
      <c r="D54" s="696"/>
      <c r="E54" s="696"/>
      <c r="F54" s="696"/>
    </row>
    <row r="55" spans="2:6" ht="12.75">
      <c r="B55" s="51"/>
      <c r="C55" s="146"/>
      <c r="D55" s="145"/>
      <c r="E55" s="147"/>
      <c r="F55" s="145"/>
    </row>
    <row r="56" spans="2:6" ht="12.75">
      <c r="B56" s="51"/>
      <c r="C56" s="146"/>
      <c r="D56" s="145"/>
      <c r="E56" s="147"/>
      <c r="F56" s="145"/>
    </row>
  </sheetData>
  <sheetProtection/>
  <mergeCells count="5">
    <mergeCell ref="H14:L15"/>
    <mergeCell ref="B16:F17"/>
    <mergeCell ref="H29:L30"/>
    <mergeCell ref="B53:F54"/>
    <mergeCell ref="H44:L45"/>
  </mergeCells>
  <printOptions/>
  <pageMargins left="0.7086614173228347" right="0.7086614173228347" top="0.7480314960629921" bottom="0.7480314960629921" header="0.31496062992125984" footer="0.31496062992125984"/>
  <pageSetup horizontalDpi="600" verticalDpi="600" orientation="landscape" paperSize="9" scale="58" r:id="rId1"/>
  <headerFooter>
    <oddHeader>&amp;CHolmes Master Trust Investor Report - April 2012
</oddHeader>
    <oddFooter>&amp;CPage 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S58"/>
  <sheetViews>
    <sheetView view="pageLayout" workbookViewId="0" topLeftCell="H34">
      <selection activeCell="M59" sqref="M59"/>
    </sheetView>
  </sheetViews>
  <sheetFormatPr defaultColWidth="9.140625" defaultRowHeight="12"/>
  <cols>
    <col min="1" max="1" width="9.140625" style="635" customWidth="1"/>
    <col min="2" max="2" width="32.8515625" style="0" customWidth="1"/>
    <col min="3" max="3" width="14.57421875" style="193" customWidth="1"/>
    <col min="4" max="4" width="17.28125" style="193" customWidth="1"/>
    <col min="5" max="5" width="17.421875" style="194" customWidth="1"/>
    <col min="6" max="6" width="17.7109375" style="194" bestFit="1" customWidth="1"/>
    <col min="7" max="7" width="12.140625" style="194" customWidth="1"/>
    <col min="8" max="8" width="15.57421875" style="270" customWidth="1"/>
    <col min="9" max="9" width="15.00390625" style="286" customWidth="1"/>
    <col min="10" max="10" width="15.00390625" style="286" bestFit="1" customWidth="1"/>
    <col min="11" max="11" width="15.140625" style="274" bestFit="1" customWidth="1"/>
    <col min="12" max="12" width="9.57421875" style="291" bestFit="1" customWidth="1"/>
    <col min="13" max="13" width="11.00390625" style="194" bestFit="1" customWidth="1"/>
    <col min="14" max="14" width="17.7109375" style="194" customWidth="1"/>
    <col min="15" max="15" width="12.00390625" style="194" bestFit="1" customWidth="1"/>
    <col min="16" max="16" width="15.421875" style="194" bestFit="1" customWidth="1"/>
    <col min="17" max="17" width="9.8515625" style="274" customWidth="1"/>
    <col min="18" max="18" width="9.7109375" style="294" customWidth="1"/>
    <col min="19" max="19" width="10.00390625" style="194" customWidth="1"/>
  </cols>
  <sheetData>
    <row r="2" spans="2:19" ht="12.75" thickBot="1">
      <c r="B2" s="148" t="s">
        <v>104</v>
      </c>
      <c r="C2" s="77"/>
      <c r="D2" s="77"/>
      <c r="E2" s="264"/>
      <c r="F2" s="275"/>
      <c r="G2" s="275"/>
      <c r="H2" s="266"/>
      <c r="I2" s="283"/>
      <c r="J2" s="283"/>
      <c r="K2" s="271"/>
      <c r="L2" s="289"/>
      <c r="M2" s="275"/>
      <c r="N2" s="275"/>
      <c r="O2" s="275"/>
      <c r="P2" s="275"/>
      <c r="Q2" s="271"/>
      <c r="R2" s="292"/>
      <c r="S2" s="275"/>
    </row>
    <row r="3" spans="2:19" ht="12">
      <c r="B3" s="151"/>
      <c r="C3" s="51"/>
      <c r="D3" s="51"/>
      <c r="E3" s="214"/>
      <c r="F3" s="265"/>
      <c r="G3" s="48"/>
      <c r="H3" s="267"/>
      <c r="I3" s="284"/>
      <c r="J3" s="284"/>
      <c r="K3" s="167"/>
      <c r="L3" s="84"/>
      <c r="M3" s="265"/>
      <c r="N3" s="265"/>
      <c r="O3" s="265"/>
      <c r="P3" s="265"/>
      <c r="Q3" s="167"/>
      <c r="R3" s="293"/>
      <c r="S3" s="265"/>
    </row>
    <row r="4" spans="2:19" ht="12">
      <c r="B4" s="476" t="s">
        <v>105</v>
      </c>
      <c r="C4" s="263">
        <v>39169</v>
      </c>
      <c r="D4" s="263"/>
      <c r="E4" s="265"/>
      <c r="F4" s="278"/>
      <c r="G4" s="265"/>
      <c r="H4" s="267"/>
      <c r="I4" s="698" t="s">
        <v>272</v>
      </c>
      <c r="J4" s="698"/>
      <c r="K4" s="167"/>
      <c r="L4" s="84"/>
      <c r="M4" s="265"/>
      <c r="N4" s="265"/>
      <c r="O4" s="265"/>
      <c r="P4" s="265"/>
      <c r="Q4" s="167"/>
      <c r="R4" s="293"/>
      <c r="S4" s="265"/>
    </row>
    <row r="5" spans="2:19" ht="12.75" thickBot="1">
      <c r="B5" s="477"/>
      <c r="C5" s="478"/>
      <c r="D5" s="478"/>
      <c r="E5" s="477"/>
      <c r="F5" s="279"/>
      <c r="G5" s="477"/>
      <c r="H5" s="479"/>
      <c r="I5" s="480"/>
      <c r="J5" s="480"/>
      <c r="K5" s="481"/>
      <c r="L5" s="482"/>
      <c r="M5" s="477"/>
      <c r="N5" s="477"/>
      <c r="O5" s="477"/>
      <c r="P5" s="477"/>
      <c r="Q5" s="481"/>
      <c r="R5" s="483"/>
      <c r="S5" s="477"/>
    </row>
    <row r="6" spans="1:19" s="194" customFormat="1" ht="54" customHeight="1" thickBot="1">
      <c r="A6" s="636"/>
      <c r="B6" s="484" t="s">
        <v>273</v>
      </c>
      <c r="C6" s="484" t="s">
        <v>106</v>
      </c>
      <c r="D6" s="326" t="s">
        <v>426</v>
      </c>
      <c r="E6" s="326" t="s">
        <v>427</v>
      </c>
      <c r="F6" s="484" t="s">
        <v>107</v>
      </c>
      <c r="G6" s="484" t="s">
        <v>108</v>
      </c>
      <c r="H6" s="485" t="s">
        <v>109</v>
      </c>
      <c r="I6" s="485" t="s">
        <v>110</v>
      </c>
      <c r="J6" s="485" t="s">
        <v>111</v>
      </c>
      <c r="K6" s="484" t="s">
        <v>112</v>
      </c>
      <c r="L6" s="486" t="s">
        <v>113</v>
      </c>
      <c r="M6" s="484" t="s">
        <v>114</v>
      </c>
      <c r="N6" s="484" t="s">
        <v>115</v>
      </c>
      <c r="O6" s="484" t="s">
        <v>116</v>
      </c>
      <c r="P6" s="484" t="s">
        <v>117</v>
      </c>
      <c r="Q6" s="484" t="s">
        <v>118</v>
      </c>
      <c r="R6" s="487" t="s">
        <v>119</v>
      </c>
      <c r="S6" s="484" t="s">
        <v>153</v>
      </c>
    </row>
    <row r="7" spans="2:19" ht="12">
      <c r="B7" s="248"/>
      <c r="C7" s="47"/>
      <c r="D7" s="47"/>
      <c r="E7" s="44"/>
      <c r="F7" s="44"/>
      <c r="G7" s="44"/>
      <c r="H7" s="268"/>
      <c r="I7" s="268"/>
      <c r="J7" s="268"/>
      <c r="K7" s="158"/>
      <c r="L7" s="290"/>
      <c r="M7" s="162"/>
      <c r="N7" s="162" t="s">
        <v>359</v>
      </c>
      <c r="O7" s="162"/>
      <c r="P7" s="163"/>
      <c r="Q7" s="276"/>
      <c r="R7" s="165"/>
      <c r="S7" s="246"/>
    </row>
    <row r="8" spans="2:19" ht="12">
      <c r="B8" s="488" t="s">
        <v>285</v>
      </c>
      <c r="C8" s="46" t="s">
        <v>344</v>
      </c>
      <c r="D8" s="45" t="s">
        <v>351</v>
      </c>
      <c r="E8" s="45" t="s">
        <v>351</v>
      </c>
      <c r="F8" s="45" t="s">
        <v>352</v>
      </c>
      <c r="G8" s="443">
        <v>0.5141388174807198</v>
      </c>
      <c r="H8" s="269">
        <v>1500000000</v>
      </c>
      <c r="I8" s="269">
        <v>1500000000</v>
      </c>
      <c r="J8" s="269">
        <v>0</v>
      </c>
      <c r="K8" s="179" t="s">
        <v>355</v>
      </c>
      <c r="L8" s="74">
        <v>-0.0002</v>
      </c>
      <c r="M8" s="194" t="s">
        <v>359</v>
      </c>
      <c r="N8" s="213" t="s">
        <v>359</v>
      </c>
      <c r="O8" s="194" t="s">
        <v>359</v>
      </c>
      <c r="P8" s="213" t="s">
        <v>359</v>
      </c>
      <c r="Q8" s="277">
        <v>39508</v>
      </c>
      <c r="R8" s="82">
        <v>39508</v>
      </c>
      <c r="S8" s="247" t="s">
        <v>414</v>
      </c>
    </row>
    <row r="9" spans="2:19" ht="12">
      <c r="B9" s="488" t="s">
        <v>287</v>
      </c>
      <c r="C9" s="46" t="s">
        <v>345</v>
      </c>
      <c r="D9" s="45" t="s">
        <v>351</v>
      </c>
      <c r="E9" s="45" t="s">
        <v>351</v>
      </c>
      <c r="F9" s="45" t="s">
        <v>353</v>
      </c>
      <c r="G9" s="443" t="s">
        <v>359</v>
      </c>
      <c r="H9" s="269">
        <v>600000000</v>
      </c>
      <c r="I9" s="269">
        <v>600000000</v>
      </c>
      <c r="J9" s="269">
        <v>0</v>
      </c>
      <c r="K9" s="179" t="s">
        <v>356</v>
      </c>
      <c r="L9" s="74">
        <v>0.0003</v>
      </c>
      <c r="M9" s="194" t="s">
        <v>359</v>
      </c>
      <c r="N9" s="213" t="s">
        <v>359</v>
      </c>
      <c r="O9" s="194" t="s">
        <v>359</v>
      </c>
      <c r="P9" s="213" t="s">
        <v>359</v>
      </c>
      <c r="Q9" s="277">
        <v>40544</v>
      </c>
      <c r="R9" s="82">
        <v>44013</v>
      </c>
      <c r="S9" s="247" t="s">
        <v>414</v>
      </c>
    </row>
    <row r="10" spans="2:19" ht="12">
      <c r="B10" s="488" t="s">
        <v>288</v>
      </c>
      <c r="C10" s="46" t="s">
        <v>360</v>
      </c>
      <c r="D10" s="45" t="s">
        <v>365</v>
      </c>
      <c r="E10" s="45" t="s">
        <v>365</v>
      </c>
      <c r="F10" s="45" t="s">
        <v>352</v>
      </c>
      <c r="G10" s="443">
        <v>0.5141441043095559</v>
      </c>
      <c r="H10" s="269">
        <v>57200000</v>
      </c>
      <c r="I10" s="269">
        <v>57200000</v>
      </c>
      <c r="J10" s="269">
        <v>0</v>
      </c>
      <c r="K10" s="179" t="s">
        <v>357</v>
      </c>
      <c r="L10" s="74">
        <v>0.0009</v>
      </c>
      <c r="M10" s="194" t="s">
        <v>359</v>
      </c>
      <c r="N10" s="213" t="s">
        <v>359</v>
      </c>
      <c r="O10" s="194" t="s">
        <v>359</v>
      </c>
      <c r="P10" s="213" t="s">
        <v>359</v>
      </c>
      <c r="Q10" s="277">
        <v>40544</v>
      </c>
      <c r="R10" s="82">
        <v>51318</v>
      </c>
      <c r="S10" s="247" t="s">
        <v>409</v>
      </c>
    </row>
    <row r="11" spans="2:19" ht="12">
      <c r="B11" s="488" t="s">
        <v>289</v>
      </c>
      <c r="C11" s="46" t="s">
        <v>361</v>
      </c>
      <c r="D11" s="45" t="s">
        <v>365</v>
      </c>
      <c r="E11" s="45" t="s">
        <v>365</v>
      </c>
      <c r="F11" s="45" t="s">
        <v>354</v>
      </c>
      <c r="G11" s="443">
        <v>0.6839711364180431</v>
      </c>
      <c r="H11" s="269">
        <v>21400000</v>
      </c>
      <c r="I11" s="269">
        <v>21400000</v>
      </c>
      <c r="J11" s="269">
        <v>0</v>
      </c>
      <c r="K11" s="179" t="s">
        <v>358</v>
      </c>
      <c r="L11" s="74">
        <v>0.0009</v>
      </c>
      <c r="M11" s="194" t="s">
        <v>359</v>
      </c>
      <c r="N11" s="213" t="s">
        <v>359</v>
      </c>
      <c r="O11" s="194" t="s">
        <v>359</v>
      </c>
      <c r="P11" s="213" t="s">
        <v>359</v>
      </c>
      <c r="Q11" s="277">
        <v>40544</v>
      </c>
      <c r="R11" s="82">
        <v>51318</v>
      </c>
      <c r="S11" s="247" t="s">
        <v>409</v>
      </c>
    </row>
    <row r="12" spans="2:19" ht="12">
      <c r="B12" s="488" t="s">
        <v>290</v>
      </c>
      <c r="C12" s="46" t="s">
        <v>371</v>
      </c>
      <c r="D12" s="45" t="s">
        <v>379</v>
      </c>
      <c r="E12" s="45" t="s">
        <v>379</v>
      </c>
      <c r="F12" s="45" t="s">
        <v>352</v>
      </c>
      <c r="G12" s="443">
        <v>0.514125600884296</v>
      </c>
      <c r="H12" s="269">
        <v>30300000</v>
      </c>
      <c r="I12" s="269">
        <v>30300000</v>
      </c>
      <c r="J12" s="269">
        <v>0</v>
      </c>
      <c r="K12" s="179" t="s">
        <v>357</v>
      </c>
      <c r="L12" s="74">
        <v>0.0028</v>
      </c>
      <c r="M12" s="194" t="s">
        <v>359</v>
      </c>
      <c r="N12" s="213" t="s">
        <v>359</v>
      </c>
      <c r="O12" s="194" t="s">
        <v>359</v>
      </c>
      <c r="P12" s="213" t="s">
        <v>359</v>
      </c>
      <c r="Q12" s="277">
        <v>40544</v>
      </c>
      <c r="R12" s="82">
        <v>44013</v>
      </c>
      <c r="S12" s="247" t="s">
        <v>409</v>
      </c>
    </row>
    <row r="13" spans="2:19" ht="12">
      <c r="B13" s="488" t="s">
        <v>291</v>
      </c>
      <c r="C13" s="46" t="s">
        <v>372</v>
      </c>
      <c r="D13" s="45" t="s">
        <v>379</v>
      </c>
      <c r="E13" s="45" t="s">
        <v>379</v>
      </c>
      <c r="F13" s="45" t="s">
        <v>354</v>
      </c>
      <c r="G13" s="443">
        <v>0.6839664582848858</v>
      </c>
      <c r="H13" s="269">
        <v>22700000</v>
      </c>
      <c r="I13" s="269">
        <v>22700000</v>
      </c>
      <c r="J13" s="269">
        <v>0</v>
      </c>
      <c r="K13" s="179" t="s">
        <v>358</v>
      </c>
      <c r="L13" s="74">
        <v>0.0028</v>
      </c>
      <c r="M13" s="194" t="s">
        <v>359</v>
      </c>
      <c r="N13" s="213" t="s">
        <v>359</v>
      </c>
      <c r="O13" s="194" t="s">
        <v>359</v>
      </c>
      <c r="P13" s="213" t="s">
        <v>359</v>
      </c>
      <c r="Q13" s="277">
        <v>40544</v>
      </c>
      <c r="R13" s="82">
        <v>44013</v>
      </c>
      <c r="S13" s="247" t="s">
        <v>409</v>
      </c>
    </row>
    <row r="14" spans="2:19" ht="12">
      <c r="B14" s="488" t="s">
        <v>292</v>
      </c>
      <c r="C14" s="46" t="s">
        <v>373</v>
      </c>
      <c r="D14" s="45" t="s">
        <v>379</v>
      </c>
      <c r="E14" s="45" t="s">
        <v>379</v>
      </c>
      <c r="F14" s="45" t="s">
        <v>353</v>
      </c>
      <c r="G14" s="443" t="s">
        <v>359</v>
      </c>
      <c r="H14" s="269">
        <v>15550000</v>
      </c>
      <c r="I14" s="269">
        <v>15500000</v>
      </c>
      <c r="J14" s="269">
        <v>0</v>
      </c>
      <c r="K14" s="179" t="s">
        <v>356</v>
      </c>
      <c r="L14" s="74">
        <v>0.0028</v>
      </c>
      <c r="M14" s="194" t="s">
        <v>359</v>
      </c>
      <c r="N14" s="213" t="s">
        <v>359</v>
      </c>
      <c r="O14" s="194" t="s">
        <v>359</v>
      </c>
      <c r="P14" s="213" t="s">
        <v>359</v>
      </c>
      <c r="Q14" s="277">
        <v>40544</v>
      </c>
      <c r="R14" s="82">
        <v>44013</v>
      </c>
      <c r="S14" s="247" t="s">
        <v>409</v>
      </c>
    </row>
    <row r="15" spans="2:19" ht="12">
      <c r="B15" s="488" t="s">
        <v>293</v>
      </c>
      <c r="C15" s="46" t="s">
        <v>346</v>
      </c>
      <c r="D15" s="45" t="s">
        <v>351</v>
      </c>
      <c r="E15" s="45" t="s">
        <v>351</v>
      </c>
      <c r="F15" s="45" t="s">
        <v>352</v>
      </c>
      <c r="G15" s="443">
        <v>0.5149330587023687</v>
      </c>
      <c r="H15" s="269">
        <v>1500000000</v>
      </c>
      <c r="I15" s="269">
        <v>1500000000</v>
      </c>
      <c r="J15" s="269">
        <v>0</v>
      </c>
      <c r="K15" s="179" t="s">
        <v>357</v>
      </c>
      <c r="L15" s="74">
        <v>0.0005</v>
      </c>
      <c r="M15" s="194" t="s">
        <v>359</v>
      </c>
      <c r="N15" s="213" t="s">
        <v>359</v>
      </c>
      <c r="O15" s="194" t="s">
        <v>359</v>
      </c>
      <c r="P15" s="213" t="s">
        <v>359</v>
      </c>
      <c r="Q15" s="277">
        <v>40544</v>
      </c>
      <c r="R15" s="82">
        <v>44378</v>
      </c>
      <c r="S15" s="247" t="s">
        <v>410</v>
      </c>
    </row>
    <row r="16" spans="2:19" ht="12">
      <c r="B16" s="488" t="s">
        <v>294</v>
      </c>
      <c r="C16" s="489" t="s">
        <v>362</v>
      </c>
      <c r="D16" s="490" t="s">
        <v>365</v>
      </c>
      <c r="E16" s="490" t="s">
        <v>365</v>
      </c>
      <c r="F16" s="45" t="s">
        <v>354</v>
      </c>
      <c r="G16" s="443">
        <v>0.6839945280437757</v>
      </c>
      <c r="H16" s="281">
        <v>26300000</v>
      </c>
      <c r="I16" s="285">
        <v>26300000</v>
      </c>
      <c r="J16" s="285">
        <v>0</v>
      </c>
      <c r="K16" s="179" t="s">
        <v>358</v>
      </c>
      <c r="L16" s="280">
        <v>0.0014</v>
      </c>
      <c r="M16" s="194" t="s">
        <v>359</v>
      </c>
      <c r="N16" s="213" t="s">
        <v>359</v>
      </c>
      <c r="O16" s="194" t="s">
        <v>359</v>
      </c>
      <c r="P16" s="213" t="s">
        <v>359</v>
      </c>
      <c r="Q16" s="277">
        <v>40544</v>
      </c>
      <c r="R16" s="82">
        <v>51318</v>
      </c>
      <c r="S16" s="45" t="s">
        <v>409</v>
      </c>
    </row>
    <row r="17" spans="2:19" ht="12">
      <c r="B17" s="488" t="s">
        <v>298</v>
      </c>
      <c r="C17" s="491" t="s">
        <v>366</v>
      </c>
      <c r="D17" s="492" t="s">
        <v>370</v>
      </c>
      <c r="E17" s="492" t="s">
        <v>370</v>
      </c>
      <c r="F17" s="492" t="s">
        <v>354</v>
      </c>
      <c r="G17" s="493">
        <v>0.6839617802157215</v>
      </c>
      <c r="H17" s="494">
        <v>10600000</v>
      </c>
      <c r="I17" s="495">
        <v>10600000</v>
      </c>
      <c r="J17" s="495">
        <v>0</v>
      </c>
      <c r="K17" s="496" t="s">
        <v>358</v>
      </c>
      <c r="L17" s="497">
        <v>0.0022</v>
      </c>
      <c r="M17" s="194" t="s">
        <v>359</v>
      </c>
      <c r="N17" s="492" t="s">
        <v>359</v>
      </c>
      <c r="O17" s="194" t="s">
        <v>359</v>
      </c>
      <c r="P17" s="492" t="s">
        <v>359</v>
      </c>
      <c r="Q17" s="277">
        <v>40544</v>
      </c>
      <c r="R17" s="82">
        <v>51318</v>
      </c>
      <c r="S17" s="492" t="s">
        <v>409</v>
      </c>
    </row>
    <row r="18" spans="2:19" ht="12">
      <c r="B18" s="488" t="s">
        <v>299</v>
      </c>
      <c r="C18" s="491" t="s">
        <v>367</v>
      </c>
      <c r="D18" s="492" t="s">
        <v>370</v>
      </c>
      <c r="E18" s="492" t="s">
        <v>370</v>
      </c>
      <c r="F18" s="492" t="s">
        <v>353</v>
      </c>
      <c r="G18" s="493" t="s">
        <v>359</v>
      </c>
      <c r="H18" s="494">
        <v>10800000</v>
      </c>
      <c r="I18" s="495">
        <v>10800000</v>
      </c>
      <c r="J18" s="495">
        <v>0</v>
      </c>
      <c r="K18" s="496" t="s">
        <v>356</v>
      </c>
      <c r="L18" s="497">
        <v>0.0022</v>
      </c>
      <c r="M18" s="194" t="s">
        <v>359</v>
      </c>
      <c r="N18" s="492" t="s">
        <v>359</v>
      </c>
      <c r="O18" s="194" t="s">
        <v>359</v>
      </c>
      <c r="P18" s="492" t="s">
        <v>359</v>
      </c>
      <c r="Q18" s="277">
        <v>40544</v>
      </c>
      <c r="R18" s="82">
        <v>51318</v>
      </c>
      <c r="S18" s="492" t="s">
        <v>409</v>
      </c>
    </row>
    <row r="19" spans="2:19" ht="12">
      <c r="B19" s="488" t="s">
        <v>295</v>
      </c>
      <c r="C19" s="491" t="s">
        <v>374</v>
      </c>
      <c r="D19" s="492" t="s">
        <v>379</v>
      </c>
      <c r="E19" s="45" t="s">
        <v>379</v>
      </c>
      <c r="F19" s="492" t="s">
        <v>352</v>
      </c>
      <c r="G19" s="493">
        <v>0.5142868897986053</v>
      </c>
      <c r="H19" s="494">
        <v>9800000</v>
      </c>
      <c r="I19" s="495">
        <v>9800000</v>
      </c>
      <c r="J19" s="495">
        <v>0</v>
      </c>
      <c r="K19" s="496" t="s">
        <v>357</v>
      </c>
      <c r="L19" s="497">
        <v>0.0042</v>
      </c>
      <c r="M19" s="194" t="s">
        <v>359</v>
      </c>
      <c r="N19" s="492" t="s">
        <v>359</v>
      </c>
      <c r="O19" s="194" t="s">
        <v>359</v>
      </c>
      <c r="P19" s="492" t="s">
        <v>359</v>
      </c>
      <c r="Q19" s="277">
        <v>40544</v>
      </c>
      <c r="R19" s="82">
        <v>44013</v>
      </c>
      <c r="S19" s="492" t="s">
        <v>409</v>
      </c>
    </row>
    <row r="20" spans="2:19" ht="12">
      <c r="B20" s="488" t="s">
        <v>296</v>
      </c>
      <c r="C20" s="491" t="s">
        <v>375</v>
      </c>
      <c r="D20" s="492" t="s">
        <v>379</v>
      </c>
      <c r="E20" s="45" t="s">
        <v>379</v>
      </c>
      <c r="F20" s="492" t="s">
        <v>354</v>
      </c>
      <c r="G20" s="493">
        <v>0.6839711364180431</v>
      </c>
      <c r="H20" s="494">
        <v>21900000</v>
      </c>
      <c r="I20" s="495">
        <v>21900000</v>
      </c>
      <c r="J20" s="495">
        <v>0</v>
      </c>
      <c r="K20" s="496" t="s">
        <v>358</v>
      </c>
      <c r="L20" s="497">
        <v>0.0042</v>
      </c>
      <c r="M20" s="194" t="s">
        <v>359</v>
      </c>
      <c r="N20" s="492" t="s">
        <v>359</v>
      </c>
      <c r="O20" s="194" t="s">
        <v>359</v>
      </c>
      <c r="P20" s="492" t="s">
        <v>359</v>
      </c>
      <c r="Q20" s="277">
        <v>40544</v>
      </c>
      <c r="R20" s="82">
        <v>44013</v>
      </c>
      <c r="S20" s="492" t="s">
        <v>409</v>
      </c>
    </row>
    <row r="21" spans="2:19" ht="12">
      <c r="B21" s="488" t="s">
        <v>297</v>
      </c>
      <c r="C21" s="491" t="s">
        <v>376</v>
      </c>
      <c r="D21" s="492" t="s">
        <v>379</v>
      </c>
      <c r="E21" s="45" t="s">
        <v>379</v>
      </c>
      <c r="F21" s="492" t="s">
        <v>353</v>
      </c>
      <c r="G21" s="493" t="s">
        <v>359</v>
      </c>
      <c r="H21" s="494">
        <v>5000000</v>
      </c>
      <c r="I21" s="495">
        <v>5000000</v>
      </c>
      <c r="J21" s="495">
        <v>0</v>
      </c>
      <c r="K21" s="496" t="s">
        <v>356</v>
      </c>
      <c r="L21" s="497">
        <v>0.0042</v>
      </c>
      <c r="M21" s="194" t="s">
        <v>359</v>
      </c>
      <c r="N21" s="492" t="s">
        <v>359</v>
      </c>
      <c r="O21" s="194" t="s">
        <v>359</v>
      </c>
      <c r="P21" s="492" t="s">
        <v>359</v>
      </c>
      <c r="Q21" s="277">
        <v>40544</v>
      </c>
      <c r="R21" s="82">
        <v>44013</v>
      </c>
      <c r="S21" s="492" t="s">
        <v>409</v>
      </c>
    </row>
    <row r="22" spans="2:19" ht="12">
      <c r="B22" s="488" t="s">
        <v>300</v>
      </c>
      <c r="C22" s="491" t="s">
        <v>347</v>
      </c>
      <c r="D22" s="492" t="s">
        <v>351</v>
      </c>
      <c r="E22" s="492" t="s">
        <v>351</v>
      </c>
      <c r="F22" s="492" t="s">
        <v>352</v>
      </c>
      <c r="G22" s="493">
        <v>0.5144562197756971</v>
      </c>
      <c r="H22" s="494">
        <v>1600000000</v>
      </c>
      <c r="I22" s="495">
        <v>1600000000</v>
      </c>
      <c r="J22" s="495">
        <v>0</v>
      </c>
      <c r="K22" s="496" t="s">
        <v>357</v>
      </c>
      <c r="L22" s="497">
        <v>0.0008</v>
      </c>
      <c r="M22" s="194" t="s">
        <v>359</v>
      </c>
      <c r="N22" s="492" t="s">
        <v>359</v>
      </c>
      <c r="O22" s="194" t="s">
        <v>359</v>
      </c>
      <c r="P22" s="492" t="s">
        <v>359</v>
      </c>
      <c r="Q22" s="498">
        <v>40634</v>
      </c>
      <c r="R22" s="82">
        <v>51318</v>
      </c>
      <c r="S22" s="492" t="s">
        <v>409</v>
      </c>
    </row>
    <row r="23" spans="2:19" ht="12">
      <c r="B23" s="488" t="s">
        <v>301</v>
      </c>
      <c r="C23" s="491" t="s">
        <v>348</v>
      </c>
      <c r="D23" s="492" t="s">
        <v>351</v>
      </c>
      <c r="E23" s="492" t="s">
        <v>351</v>
      </c>
      <c r="F23" s="492" t="s">
        <v>354</v>
      </c>
      <c r="G23" s="493">
        <v>0.6839992065609204</v>
      </c>
      <c r="H23" s="494">
        <v>1500000000</v>
      </c>
      <c r="I23" s="495">
        <v>1500000000</v>
      </c>
      <c r="J23" s="495">
        <v>0</v>
      </c>
      <c r="K23" s="496" t="s">
        <v>358</v>
      </c>
      <c r="L23" s="497">
        <v>0.001</v>
      </c>
      <c r="M23" s="194" t="s">
        <v>359</v>
      </c>
      <c r="N23" s="492" t="s">
        <v>359</v>
      </c>
      <c r="O23" s="194" t="s">
        <v>359</v>
      </c>
      <c r="P23" s="492" t="s">
        <v>359</v>
      </c>
      <c r="Q23" s="498">
        <v>40634</v>
      </c>
      <c r="R23" s="82">
        <v>51318</v>
      </c>
      <c r="S23" s="492" t="s">
        <v>409</v>
      </c>
    </row>
    <row r="24" spans="2:19" ht="12">
      <c r="B24" s="488" t="s">
        <v>302</v>
      </c>
      <c r="C24" s="491" t="s">
        <v>349</v>
      </c>
      <c r="D24" s="492" t="s">
        <v>351</v>
      </c>
      <c r="E24" s="492" t="s">
        <v>351</v>
      </c>
      <c r="F24" s="492" t="s">
        <v>353</v>
      </c>
      <c r="G24" s="493" t="s">
        <v>359</v>
      </c>
      <c r="H24" s="494">
        <v>800000000</v>
      </c>
      <c r="I24" s="495">
        <v>800000000</v>
      </c>
      <c r="J24" s="495">
        <v>0</v>
      </c>
      <c r="K24" s="496" t="s">
        <v>356</v>
      </c>
      <c r="L24" s="497">
        <v>0.001</v>
      </c>
      <c r="M24" s="194" t="s">
        <v>359</v>
      </c>
      <c r="N24" s="492" t="s">
        <v>359</v>
      </c>
      <c r="O24" s="194" t="s">
        <v>359</v>
      </c>
      <c r="P24" s="492" t="s">
        <v>359</v>
      </c>
      <c r="Q24" s="498">
        <v>40634</v>
      </c>
      <c r="R24" s="82">
        <v>51318</v>
      </c>
      <c r="S24" s="492" t="s">
        <v>409</v>
      </c>
    </row>
    <row r="25" spans="2:19" ht="12">
      <c r="B25" s="488" t="s">
        <v>303</v>
      </c>
      <c r="C25" s="491" t="s">
        <v>363</v>
      </c>
      <c r="D25" s="492" t="s">
        <v>365</v>
      </c>
      <c r="E25" s="492" t="s">
        <v>365</v>
      </c>
      <c r="F25" s="492" t="s">
        <v>354</v>
      </c>
      <c r="G25" s="493">
        <v>0.6839851712014883</v>
      </c>
      <c r="H25" s="494">
        <v>46700000</v>
      </c>
      <c r="I25" s="495">
        <v>46700000</v>
      </c>
      <c r="J25" s="495">
        <v>0</v>
      </c>
      <c r="K25" s="496" t="s">
        <v>358</v>
      </c>
      <c r="L25" s="497">
        <v>0.0014</v>
      </c>
      <c r="M25" s="194" t="s">
        <v>359</v>
      </c>
      <c r="N25" s="492" t="s">
        <v>359</v>
      </c>
      <c r="O25" s="194" t="s">
        <v>359</v>
      </c>
      <c r="P25" s="492" t="s">
        <v>359</v>
      </c>
      <c r="Q25" s="277">
        <v>40544</v>
      </c>
      <c r="R25" s="82">
        <v>51318</v>
      </c>
      <c r="S25" s="492" t="s">
        <v>409</v>
      </c>
    </row>
    <row r="26" spans="2:19" ht="12">
      <c r="B26" s="488" t="s">
        <v>304</v>
      </c>
      <c r="C26" s="491" t="s">
        <v>364</v>
      </c>
      <c r="D26" s="492" t="s">
        <v>365</v>
      </c>
      <c r="E26" s="492" t="s">
        <v>365</v>
      </c>
      <c r="F26" s="492" t="s">
        <v>353</v>
      </c>
      <c r="G26" s="493" t="s">
        <v>359</v>
      </c>
      <c r="H26" s="494">
        <v>48000000</v>
      </c>
      <c r="I26" s="495">
        <v>48000000</v>
      </c>
      <c r="J26" s="495">
        <v>0</v>
      </c>
      <c r="K26" s="496" t="s">
        <v>356</v>
      </c>
      <c r="L26" s="497">
        <v>0.0014</v>
      </c>
      <c r="M26" s="194" t="s">
        <v>359</v>
      </c>
      <c r="N26" s="492" t="s">
        <v>359</v>
      </c>
      <c r="O26" s="194" t="s">
        <v>359</v>
      </c>
      <c r="P26" s="492" t="s">
        <v>359</v>
      </c>
      <c r="Q26" s="277">
        <v>40544</v>
      </c>
      <c r="R26" s="82">
        <v>51318</v>
      </c>
      <c r="S26" s="492" t="s">
        <v>409</v>
      </c>
    </row>
    <row r="27" spans="2:19" ht="12">
      <c r="B27" s="488" t="s">
        <v>305</v>
      </c>
      <c r="C27" s="491" t="s">
        <v>368</v>
      </c>
      <c r="D27" s="492" t="s">
        <v>370</v>
      </c>
      <c r="E27" s="492" t="s">
        <v>370</v>
      </c>
      <c r="F27" s="492" t="s">
        <v>354</v>
      </c>
      <c r="G27" s="493">
        <v>0.6839992065609204</v>
      </c>
      <c r="H27" s="494">
        <v>28000000</v>
      </c>
      <c r="I27" s="495">
        <v>28000000</v>
      </c>
      <c r="J27" s="495">
        <v>0</v>
      </c>
      <c r="K27" s="496" t="s">
        <v>358</v>
      </c>
      <c r="L27" s="497">
        <v>0.0022</v>
      </c>
      <c r="M27" s="194" t="s">
        <v>359</v>
      </c>
      <c r="N27" s="492" t="s">
        <v>359</v>
      </c>
      <c r="O27" s="194" t="s">
        <v>359</v>
      </c>
      <c r="P27" s="492" t="s">
        <v>359</v>
      </c>
      <c r="Q27" s="277">
        <v>40544</v>
      </c>
      <c r="R27" s="82">
        <v>51318</v>
      </c>
      <c r="S27" s="492" t="s">
        <v>409</v>
      </c>
    </row>
    <row r="28" spans="2:19" ht="12">
      <c r="B28" s="488" t="s">
        <v>306</v>
      </c>
      <c r="C28" s="489" t="s">
        <v>369</v>
      </c>
      <c r="D28" s="490" t="s">
        <v>370</v>
      </c>
      <c r="E28" s="490" t="s">
        <v>370</v>
      </c>
      <c r="F28" s="490" t="s">
        <v>353</v>
      </c>
      <c r="G28" s="499" t="s">
        <v>359</v>
      </c>
      <c r="H28" s="500">
        <v>28800000</v>
      </c>
      <c r="I28" s="501">
        <v>28800000</v>
      </c>
      <c r="J28" s="501">
        <v>0</v>
      </c>
      <c r="K28" s="502" t="s">
        <v>356</v>
      </c>
      <c r="L28" s="503">
        <v>0.0022</v>
      </c>
      <c r="M28" s="194" t="s">
        <v>359</v>
      </c>
      <c r="N28" s="490" t="s">
        <v>359</v>
      </c>
      <c r="O28" s="194" t="s">
        <v>359</v>
      </c>
      <c r="P28" s="490" t="s">
        <v>359</v>
      </c>
      <c r="Q28" s="277">
        <v>40544</v>
      </c>
      <c r="R28" s="82">
        <v>51318</v>
      </c>
      <c r="S28" s="490" t="s">
        <v>409</v>
      </c>
    </row>
    <row r="29" spans="2:19" ht="12">
      <c r="B29" s="488" t="s">
        <v>307</v>
      </c>
      <c r="C29" s="489" t="s">
        <v>377</v>
      </c>
      <c r="D29" s="490" t="s">
        <v>379</v>
      </c>
      <c r="E29" s="45" t="s">
        <v>379</v>
      </c>
      <c r="F29" s="490" t="s">
        <v>354</v>
      </c>
      <c r="G29" s="499">
        <v>0.6839945280437757</v>
      </c>
      <c r="H29" s="500">
        <v>86900000</v>
      </c>
      <c r="I29" s="501">
        <v>86900000</v>
      </c>
      <c r="J29" s="501">
        <v>0</v>
      </c>
      <c r="K29" s="502" t="s">
        <v>358</v>
      </c>
      <c r="L29" s="503">
        <v>0.0042</v>
      </c>
      <c r="M29" s="194" t="s">
        <v>359</v>
      </c>
      <c r="N29" s="490" t="s">
        <v>359</v>
      </c>
      <c r="O29" s="194" t="s">
        <v>359</v>
      </c>
      <c r="P29" s="490" t="s">
        <v>359</v>
      </c>
      <c r="Q29" s="277">
        <v>40544</v>
      </c>
      <c r="R29" s="82">
        <v>44013</v>
      </c>
      <c r="S29" s="490" t="s">
        <v>409</v>
      </c>
    </row>
    <row r="30" spans="2:19" ht="12">
      <c r="B30" s="488" t="s">
        <v>308</v>
      </c>
      <c r="C30" s="489" t="s">
        <v>378</v>
      </c>
      <c r="D30" s="490" t="s">
        <v>379</v>
      </c>
      <c r="E30" s="45" t="s">
        <v>379</v>
      </c>
      <c r="F30" s="490" t="s">
        <v>353</v>
      </c>
      <c r="G30" s="499" t="s">
        <v>359</v>
      </c>
      <c r="H30" s="500">
        <v>25500000</v>
      </c>
      <c r="I30" s="501">
        <v>25500000</v>
      </c>
      <c r="J30" s="501">
        <v>0</v>
      </c>
      <c r="K30" s="502" t="s">
        <v>358</v>
      </c>
      <c r="L30" s="503">
        <v>0.0042</v>
      </c>
      <c r="M30" s="194" t="s">
        <v>359</v>
      </c>
      <c r="N30" s="490" t="s">
        <v>359</v>
      </c>
      <c r="O30" s="194" t="s">
        <v>359</v>
      </c>
      <c r="P30" s="490" t="s">
        <v>359</v>
      </c>
      <c r="Q30" s="277">
        <v>40544</v>
      </c>
      <c r="R30" s="82">
        <v>44013</v>
      </c>
      <c r="S30" s="490" t="s">
        <v>409</v>
      </c>
    </row>
    <row r="31" spans="2:19" ht="12.75" thickBot="1">
      <c r="B31" s="504" t="s">
        <v>309</v>
      </c>
      <c r="C31" s="505" t="s">
        <v>350</v>
      </c>
      <c r="D31" s="506" t="s">
        <v>351</v>
      </c>
      <c r="E31" s="506" t="s">
        <v>351</v>
      </c>
      <c r="F31" s="506" t="s">
        <v>352</v>
      </c>
      <c r="G31" s="507">
        <v>0.5148005148005148</v>
      </c>
      <c r="H31" s="508">
        <v>1000000000</v>
      </c>
      <c r="I31" s="509">
        <v>0</v>
      </c>
      <c r="J31" s="509">
        <v>1000000000</v>
      </c>
      <c r="K31" s="510" t="s">
        <v>357</v>
      </c>
      <c r="L31" s="511">
        <v>0.001</v>
      </c>
      <c r="M31" s="512">
        <v>0.0056665</v>
      </c>
      <c r="N31" s="506" t="s">
        <v>590</v>
      </c>
      <c r="O31" s="513">
        <v>41106</v>
      </c>
      <c r="P31" s="514">
        <v>1432365.277778</v>
      </c>
      <c r="Q31" s="515">
        <v>41183</v>
      </c>
      <c r="R31" s="296">
        <v>47665</v>
      </c>
      <c r="S31" s="506" t="s">
        <v>414</v>
      </c>
    </row>
    <row r="32" spans="2:11" ht="12">
      <c r="B32" s="516" t="s">
        <v>512</v>
      </c>
      <c r="J32" s="287"/>
      <c r="K32" s="272"/>
    </row>
    <row r="33" spans="10:11" ht="12">
      <c r="J33" s="288"/>
      <c r="K33" s="273"/>
    </row>
    <row r="34" ht="12">
      <c r="K34" s="273"/>
    </row>
    <row r="35" spans="2:19" ht="12">
      <c r="B35" s="476" t="s">
        <v>105</v>
      </c>
      <c r="C35" s="263">
        <v>39253</v>
      </c>
      <c r="D35" s="263"/>
      <c r="E35" s="265"/>
      <c r="F35" s="278"/>
      <c r="G35" s="265"/>
      <c r="H35" s="267"/>
      <c r="I35" s="698" t="s">
        <v>274</v>
      </c>
      <c r="J35" s="698"/>
      <c r="K35" s="167"/>
      <c r="L35" s="84"/>
      <c r="M35" s="265"/>
      <c r="N35" s="265"/>
      <c r="O35" s="265"/>
      <c r="P35" s="265"/>
      <c r="Q35" s="167"/>
      <c r="R35" s="293"/>
      <c r="S35" s="265"/>
    </row>
    <row r="36" spans="2:19" ht="12.75" thickBot="1">
      <c r="B36" s="477"/>
      <c r="C36" s="478"/>
      <c r="D36" s="478"/>
      <c r="E36" s="477"/>
      <c r="F36" s="279"/>
      <c r="G36" s="477"/>
      <c r="H36" s="479"/>
      <c r="I36" s="480"/>
      <c r="J36" s="480"/>
      <c r="K36" s="481"/>
      <c r="L36" s="482"/>
      <c r="M36" s="477"/>
      <c r="N36" s="477"/>
      <c r="O36" s="477"/>
      <c r="P36" s="477"/>
      <c r="Q36" s="481"/>
      <c r="R36" s="483"/>
      <c r="S36" s="477"/>
    </row>
    <row r="37" spans="2:19" ht="54" customHeight="1" thickBot="1">
      <c r="B37" s="484" t="s">
        <v>275</v>
      </c>
      <c r="C37" s="517" t="s">
        <v>106</v>
      </c>
      <c r="D37" s="326" t="s">
        <v>426</v>
      </c>
      <c r="E37" s="326" t="s">
        <v>427</v>
      </c>
      <c r="F37" s="484" t="s">
        <v>107</v>
      </c>
      <c r="G37" s="484" t="s">
        <v>108</v>
      </c>
      <c r="H37" s="485" t="s">
        <v>109</v>
      </c>
      <c r="I37" s="518" t="s">
        <v>110</v>
      </c>
      <c r="J37" s="518" t="s">
        <v>111</v>
      </c>
      <c r="K37" s="519" t="s">
        <v>112</v>
      </c>
      <c r="L37" s="486" t="s">
        <v>113</v>
      </c>
      <c r="M37" s="484" t="s">
        <v>114</v>
      </c>
      <c r="N37" s="484" t="s">
        <v>115</v>
      </c>
      <c r="O37" s="484" t="s">
        <v>116</v>
      </c>
      <c r="P37" s="484" t="s">
        <v>117</v>
      </c>
      <c r="Q37" s="519" t="s">
        <v>118</v>
      </c>
      <c r="R37" s="487" t="s">
        <v>119</v>
      </c>
      <c r="S37" s="484" t="s">
        <v>153</v>
      </c>
    </row>
    <row r="38" spans="2:19" ht="12">
      <c r="B38" s="248"/>
      <c r="C38" s="47"/>
      <c r="D38" s="47"/>
      <c r="E38" s="44"/>
      <c r="F38" s="44"/>
      <c r="G38" s="44"/>
      <c r="H38" s="268"/>
      <c r="I38" s="268"/>
      <c r="J38" s="268"/>
      <c r="K38" s="158"/>
      <c r="L38" s="290"/>
      <c r="M38" s="162"/>
      <c r="N38" s="162"/>
      <c r="O38" s="162"/>
      <c r="P38" s="163"/>
      <c r="Q38" s="276"/>
      <c r="R38" s="165"/>
      <c r="S38" s="246"/>
    </row>
    <row r="39" spans="2:19" ht="12">
      <c r="B39" s="492" t="s">
        <v>285</v>
      </c>
      <c r="C39" s="46" t="s">
        <v>380</v>
      </c>
      <c r="D39" s="45" t="s">
        <v>351</v>
      </c>
      <c r="E39" s="45" t="s">
        <v>351</v>
      </c>
      <c r="F39" s="45" t="s">
        <v>352</v>
      </c>
      <c r="G39" s="443">
        <v>0.5020080321285141</v>
      </c>
      <c r="H39" s="269">
        <v>1225000000</v>
      </c>
      <c r="I39" s="269">
        <v>1225000000</v>
      </c>
      <c r="J39" s="269">
        <v>0</v>
      </c>
      <c r="K39" s="179" t="s">
        <v>355</v>
      </c>
      <c r="L39" s="212">
        <v>0.0003</v>
      </c>
      <c r="M39" s="181" t="s">
        <v>359</v>
      </c>
      <c r="N39" s="181" t="s">
        <v>359</v>
      </c>
      <c r="O39" s="181" t="s">
        <v>359</v>
      </c>
      <c r="P39" s="181" t="s">
        <v>359</v>
      </c>
      <c r="Q39" s="277">
        <v>40817</v>
      </c>
      <c r="R39" s="82">
        <v>44378</v>
      </c>
      <c r="S39" s="247" t="s">
        <v>410</v>
      </c>
    </row>
    <row r="40" spans="2:19" ht="12">
      <c r="B40" s="492" t="s">
        <v>286</v>
      </c>
      <c r="C40" s="46" t="s">
        <v>381</v>
      </c>
      <c r="D40" s="45" t="s">
        <v>351</v>
      </c>
      <c r="E40" s="45" t="s">
        <v>351</v>
      </c>
      <c r="F40" s="45" t="s">
        <v>354</v>
      </c>
      <c r="G40" s="443">
        <v>0.6793478260869565</v>
      </c>
      <c r="H40" s="269">
        <v>1200000000</v>
      </c>
      <c r="I40" s="269">
        <v>1200000000</v>
      </c>
      <c r="J40" s="269">
        <v>0</v>
      </c>
      <c r="K40" s="179" t="s">
        <v>358</v>
      </c>
      <c r="L40" s="212">
        <v>0.0004</v>
      </c>
      <c r="M40" s="181" t="s">
        <v>359</v>
      </c>
      <c r="N40" s="181" t="s">
        <v>359</v>
      </c>
      <c r="O40" s="181" t="s">
        <v>359</v>
      </c>
      <c r="P40" s="181" t="s">
        <v>359</v>
      </c>
      <c r="Q40" s="277">
        <v>40817</v>
      </c>
      <c r="R40" s="82">
        <v>44378</v>
      </c>
      <c r="S40" s="247" t="s">
        <v>410</v>
      </c>
    </row>
    <row r="41" spans="2:19" ht="12">
      <c r="B41" s="492" t="s">
        <v>310</v>
      </c>
      <c r="C41" s="46" t="s">
        <v>390</v>
      </c>
      <c r="D41" s="45" t="s">
        <v>365</v>
      </c>
      <c r="E41" s="45" t="s">
        <v>365</v>
      </c>
      <c r="F41" s="45" t="s">
        <v>352</v>
      </c>
      <c r="G41" s="443">
        <v>0.5020080321285141</v>
      </c>
      <c r="H41" s="269">
        <v>82000000</v>
      </c>
      <c r="I41" s="269">
        <v>82000000</v>
      </c>
      <c r="J41" s="269">
        <v>0</v>
      </c>
      <c r="K41" s="179" t="s">
        <v>401</v>
      </c>
      <c r="L41" s="212">
        <v>0.0007</v>
      </c>
      <c r="M41" s="181" t="s">
        <v>359</v>
      </c>
      <c r="N41" s="181" t="s">
        <v>359</v>
      </c>
      <c r="O41" s="181" t="s">
        <v>359</v>
      </c>
      <c r="P41" s="181" t="s">
        <v>359</v>
      </c>
      <c r="Q41" s="277">
        <v>40817</v>
      </c>
      <c r="R41" s="82">
        <v>51318</v>
      </c>
      <c r="S41" s="247" t="s">
        <v>409</v>
      </c>
    </row>
    <row r="42" spans="2:19" ht="12">
      <c r="B42" s="492" t="s">
        <v>311</v>
      </c>
      <c r="C42" s="46" t="s">
        <v>397</v>
      </c>
      <c r="D42" s="45" t="s">
        <v>379</v>
      </c>
      <c r="E42" s="45" t="s">
        <v>379</v>
      </c>
      <c r="F42" s="45" t="s">
        <v>352</v>
      </c>
      <c r="G42" s="443">
        <v>0.5020080321285141</v>
      </c>
      <c r="H42" s="269">
        <v>128400000</v>
      </c>
      <c r="I42" s="269">
        <v>128400000</v>
      </c>
      <c r="J42" s="269">
        <v>0</v>
      </c>
      <c r="K42" s="179" t="s">
        <v>401</v>
      </c>
      <c r="L42" s="212">
        <v>0.0023</v>
      </c>
      <c r="M42" s="181" t="s">
        <v>359</v>
      </c>
      <c r="N42" s="181" t="s">
        <v>359</v>
      </c>
      <c r="O42" s="181" t="s">
        <v>359</v>
      </c>
      <c r="P42" s="181" t="s">
        <v>359</v>
      </c>
      <c r="Q42" s="277">
        <v>40817</v>
      </c>
      <c r="R42" s="82">
        <v>51318</v>
      </c>
      <c r="S42" s="247" t="s">
        <v>409</v>
      </c>
    </row>
    <row r="43" spans="2:19" ht="12">
      <c r="B43" s="492" t="s">
        <v>293</v>
      </c>
      <c r="C43" s="46" t="s">
        <v>382</v>
      </c>
      <c r="D43" s="45" t="s">
        <v>351</v>
      </c>
      <c r="E43" s="45" t="s">
        <v>351</v>
      </c>
      <c r="F43" s="45" t="s">
        <v>388</v>
      </c>
      <c r="G43" s="443">
        <v>0.4723665564478035</v>
      </c>
      <c r="H43" s="269">
        <v>600000000</v>
      </c>
      <c r="I43" s="269">
        <v>600000000</v>
      </c>
      <c r="J43" s="269">
        <v>0</v>
      </c>
      <c r="K43" s="179" t="s">
        <v>389</v>
      </c>
      <c r="L43" s="212">
        <v>0.0008</v>
      </c>
      <c r="M43" s="181" t="s">
        <v>359</v>
      </c>
      <c r="N43" s="181" t="s">
        <v>359</v>
      </c>
      <c r="O43" s="181" t="s">
        <v>359</v>
      </c>
      <c r="P43" s="181" t="s">
        <v>359</v>
      </c>
      <c r="Q43" s="277">
        <v>40817</v>
      </c>
      <c r="R43" s="82">
        <v>44013</v>
      </c>
      <c r="S43" s="247" t="s">
        <v>414</v>
      </c>
    </row>
    <row r="44" spans="2:19" ht="12">
      <c r="B44" s="492" t="s">
        <v>312</v>
      </c>
      <c r="C44" s="46" t="s">
        <v>383</v>
      </c>
      <c r="D44" s="45" t="s">
        <v>351</v>
      </c>
      <c r="E44" s="45" t="s">
        <v>351</v>
      </c>
      <c r="F44" s="45" t="s">
        <v>352</v>
      </c>
      <c r="G44" s="443">
        <v>0.5020080321285141</v>
      </c>
      <c r="H44" s="269">
        <v>2750000000</v>
      </c>
      <c r="I44" s="269">
        <v>2750000000</v>
      </c>
      <c r="J44" s="269">
        <v>0</v>
      </c>
      <c r="K44" s="179" t="s">
        <v>357</v>
      </c>
      <c r="L44" s="212">
        <v>0.0005</v>
      </c>
      <c r="M44" s="181" t="s">
        <v>359</v>
      </c>
      <c r="N44" s="181" t="s">
        <v>359</v>
      </c>
      <c r="O44" s="181" t="s">
        <v>359</v>
      </c>
      <c r="P44" s="181" t="s">
        <v>359</v>
      </c>
      <c r="Q44" s="277">
        <v>40817</v>
      </c>
      <c r="R44" s="82">
        <v>44013</v>
      </c>
      <c r="S44" s="247" t="s">
        <v>414</v>
      </c>
    </row>
    <row r="45" spans="2:19" ht="12">
      <c r="B45" s="492" t="s">
        <v>313</v>
      </c>
      <c r="C45" s="46" t="s">
        <v>391</v>
      </c>
      <c r="D45" s="45" t="s">
        <v>365</v>
      </c>
      <c r="E45" s="45" t="s">
        <v>365</v>
      </c>
      <c r="F45" s="45" t="s">
        <v>352</v>
      </c>
      <c r="G45" s="443">
        <v>0.5020080321285141</v>
      </c>
      <c r="H45" s="269">
        <v>25000000</v>
      </c>
      <c r="I45" s="269">
        <v>25000000</v>
      </c>
      <c r="J45" s="269">
        <v>0</v>
      </c>
      <c r="K45" s="179" t="s">
        <v>401</v>
      </c>
      <c r="L45" s="212">
        <v>0.0012</v>
      </c>
      <c r="M45" s="181" t="s">
        <v>359</v>
      </c>
      <c r="N45" s="181" t="s">
        <v>359</v>
      </c>
      <c r="O45" s="181" t="s">
        <v>359</v>
      </c>
      <c r="P45" s="181" t="s">
        <v>359</v>
      </c>
      <c r="Q45" s="277">
        <v>40817</v>
      </c>
      <c r="R45" s="82">
        <v>44013</v>
      </c>
      <c r="S45" s="247" t="s">
        <v>409</v>
      </c>
    </row>
    <row r="46" spans="2:19" ht="12">
      <c r="B46" s="492" t="s">
        <v>294</v>
      </c>
      <c r="C46" s="489" t="s">
        <v>392</v>
      </c>
      <c r="D46" s="490" t="s">
        <v>365</v>
      </c>
      <c r="E46" s="45" t="s">
        <v>365</v>
      </c>
      <c r="F46" s="45" t="s">
        <v>354</v>
      </c>
      <c r="G46" s="443">
        <v>0.8716875871687587</v>
      </c>
      <c r="H46" s="281">
        <v>95000000</v>
      </c>
      <c r="I46" s="285">
        <v>95000000</v>
      </c>
      <c r="J46" s="285">
        <v>0</v>
      </c>
      <c r="K46" s="179" t="s">
        <v>358</v>
      </c>
      <c r="L46" s="280">
        <v>0.0013</v>
      </c>
      <c r="M46" s="181" t="s">
        <v>359</v>
      </c>
      <c r="N46" s="181" t="s">
        <v>359</v>
      </c>
      <c r="O46" s="181" t="s">
        <v>359</v>
      </c>
      <c r="P46" s="181" t="s">
        <v>359</v>
      </c>
      <c r="Q46" s="277">
        <v>40817</v>
      </c>
      <c r="R46" s="82">
        <v>44013</v>
      </c>
      <c r="S46" s="45" t="s">
        <v>409</v>
      </c>
    </row>
    <row r="47" spans="2:19" ht="12">
      <c r="B47" s="492" t="s">
        <v>314</v>
      </c>
      <c r="C47" s="491" t="s">
        <v>393</v>
      </c>
      <c r="D47" s="492" t="s">
        <v>365</v>
      </c>
      <c r="E47" s="45" t="s">
        <v>365</v>
      </c>
      <c r="F47" s="492" t="s">
        <v>353</v>
      </c>
      <c r="G47" s="493" t="s">
        <v>359</v>
      </c>
      <c r="H47" s="494">
        <v>50000000</v>
      </c>
      <c r="I47" s="495">
        <v>50000000</v>
      </c>
      <c r="J47" s="495">
        <v>0</v>
      </c>
      <c r="K47" s="496" t="s">
        <v>356</v>
      </c>
      <c r="L47" s="497">
        <v>0.0014</v>
      </c>
      <c r="M47" s="181" t="s">
        <v>359</v>
      </c>
      <c r="N47" s="181" t="s">
        <v>359</v>
      </c>
      <c r="O47" s="181" t="s">
        <v>359</v>
      </c>
      <c r="P47" s="181" t="s">
        <v>359</v>
      </c>
      <c r="Q47" s="277">
        <v>40817</v>
      </c>
      <c r="R47" s="82">
        <v>44013</v>
      </c>
      <c r="S47" s="492" t="s">
        <v>409</v>
      </c>
    </row>
    <row r="48" spans="2:19" ht="12">
      <c r="B48" s="492" t="s">
        <v>315</v>
      </c>
      <c r="C48" s="491" t="s">
        <v>394</v>
      </c>
      <c r="D48" s="492" t="s">
        <v>370</v>
      </c>
      <c r="E48" s="492" t="s">
        <v>370</v>
      </c>
      <c r="F48" s="492" t="s">
        <v>352</v>
      </c>
      <c r="G48" s="493">
        <v>0.5020080321285141</v>
      </c>
      <c r="H48" s="494">
        <v>10000000</v>
      </c>
      <c r="I48" s="495">
        <v>10000000</v>
      </c>
      <c r="J48" s="495">
        <v>0</v>
      </c>
      <c r="K48" s="496" t="s">
        <v>401</v>
      </c>
      <c r="L48" s="497">
        <v>0.0022</v>
      </c>
      <c r="M48" s="181" t="s">
        <v>359</v>
      </c>
      <c r="N48" s="181" t="s">
        <v>359</v>
      </c>
      <c r="O48" s="181" t="s">
        <v>359</v>
      </c>
      <c r="P48" s="181" t="s">
        <v>359</v>
      </c>
      <c r="Q48" s="277">
        <v>40817</v>
      </c>
      <c r="R48" s="82">
        <v>44013</v>
      </c>
      <c r="S48" s="492" t="s">
        <v>409</v>
      </c>
    </row>
    <row r="49" spans="2:19" ht="12">
      <c r="B49" s="492" t="s">
        <v>298</v>
      </c>
      <c r="C49" s="491" t="s">
        <v>395</v>
      </c>
      <c r="D49" s="492" t="s">
        <v>370</v>
      </c>
      <c r="E49" s="492" t="s">
        <v>370</v>
      </c>
      <c r="F49" s="492" t="s">
        <v>354</v>
      </c>
      <c r="G49" s="493">
        <v>0.6793478260869565</v>
      </c>
      <c r="H49" s="494">
        <v>20000000</v>
      </c>
      <c r="I49" s="495">
        <v>20000000</v>
      </c>
      <c r="J49" s="495">
        <v>0</v>
      </c>
      <c r="K49" s="496" t="s">
        <v>358</v>
      </c>
      <c r="L49" s="497">
        <v>0.0022</v>
      </c>
      <c r="M49" s="181" t="s">
        <v>359</v>
      </c>
      <c r="N49" s="181" t="s">
        <v>359</v>
      </c>
      <c r="O49" s="181" t="s">
        <v>359</v>
      </c>
      <c r="P49" s="181" t="s">
        <v>359</v>
      </c>
      <c r="Q49" s="277">
        <v>40817</v>
      </c>
      <c r="R49" s="82">
        <v>44013</v>
      </c>
      <c r="S49" s="492" t="s">
        <v>409</v>
      </c>
    </row>
    <row r="50" spans="2:19" ht="12">
      <c r="B50" s="492" t="s">
        <v>299</v>
      </c>
      <c r="C50" s="491" t="s">
        <v>396</v>
      </c>
      <c r="D50" s="492" t="s">
        <v>370</v>
      </c>
      <c r="E50" s="492" t="s">
        <v>370</v>
      </c>
      <c r="F50" s="492" t="s">
        <v>353</v>
      </c>
      <c r="G50" s="493" t="s">
        <v>359</v>
      </c>
      <c r="H50" s="494">
        <v>38000000</v>
      </c>
      <c r="I50" s="495">
        <v>38000000</v>
      </c>
      <c r="J50" s="495">
        <v>0</v>
      </c>
      <c r="K50" s="496" t="s">
        <v>356</v>
      </c>
      <c r="L50" s="497">
        <v>0.0024</v>
      </c>
      <c r="M50" s="181" t="s">
        <v>359</v>
      </c>
      <c r="N50" s="181" t="s">
        <v>359</v>
      </c>
      <c r="O50" s="181" t="s">
        <v>359</v>
      </c>
      <c r="P50" s="181" t="s">
        <v>359</v>
      </c>
      <c r="Q50" s="277">
        <v>40817</v>
      </c>
      <c r="R50" s="82">
        <v>44013</v>
      </c>
      <c r="S50" s="492" t="s">
        <v>409</v>
      </c>
    </row>
    <row r="51" spans="2:19" ht="12">
      <c r="B51" s="492" t="s">
        <v>295</v>
      </c>
      <c r="C51" s="491" t="s">
        <v>398</v>
      </c>
      <c r="D51" s="492" t="s">
        <v>379</v>
      </c>
      <c r="E51" s="45" t="s">
        <v>379</v>
      </c>
      <c r="F51" s="492" t="s">
        <v>352</v>
      </c>
      <c r="G51" s="493">
        <v>0.5020080321285141</v>
      </c>
      <c r="H51" s="494">
        <v>34000000</v>
      </c>
      <c r="I51" s="495">
        <v>34000000</v>
      </c>
      <c r="J51" s="495">
        <v>0</v>
      </c>
      <c r="K51" s="496" t="s">
        <v>401</v>
      </c>
      <c r="L51" s="497">
        <v>0.0041</v>
      </c>
      <c r="M51" s="181" t="s">
        <v>359</v>
      </c>
      <c r="N51" s="181" t="s">
        <v>359</v>
      </c>
      <c r="O51" s="181" t="s">
        <v>359</v>
      </c>
      <c r="P51" s="181" t="s">
        <v>359</v>
      </c>
      <c r="Q51" s="277">
        <v>40817</v>
      </c>
      <c r="R51" s="82">
        <v>44013</v>
      </c>
      <c r="S51" s="492" t="s">
        <v>409</v>
      </c>
    </row>
    <row r="52" spans="2:19" ht="12">
      <c r="B52" s="492" t="s">
        <v>296</v>
      </c>
      <c r="C52" s="491" t="s">
        <v>399</v>
      </c>
      <c r="D52" s="492" t="s">
        <v>379</v>
      </c>
      <c r="E52" s="45" t="s">
        <v>379</v>
      </c>
      <c r="F52" s="492" t="s">
        <v>354</v>
      </c>
      <c r="G52" s="493">
        <v>0.6793478260869565</v>
      </c>
      <c r="H52" s="494">
        <v>106000000</v>
      </c>
      <c r="I52" s="495">
        <v>106000000</v>
      </c>
      <c r="J52" s="495">
        <v>0</v>
      </c>
      <c r="K52" s="496" t="s">
        <v>358</v>
      </c>
      <c r="L52" s="497">
        <v>0.0041</v>
      </c>
      <c r="M52" s="181" t="s">
        <v>359</v>
      </c>
      <c r="N52" s="181" t="s">
        <v>359</v>
      </c>
      <c r="O52" s="181" t="s">
        <v>359</v>
      </c>
      <c r="P52" s="181" t="s">
        <v>359</v>
      </c>
      <c r="Q52" s="277">
        <v>40817</v>
      </c>
      <c r="R52" s="82">
        <v>44013</v>
      </c>
      <c r="S52" s="492" t="s">
        <v>409</v>
      </c>
    </row>
    <row r="53" spans="2:19" ht="12">
      <c r="B53" s="492" t="s">
        <v>297</v>
      </c>
      <c r="C53" s="491" t="s">
        <v>400</v>
      </c>
      <c r="D53" s="492" t="s">
        <v>379</v>
      </c>
      <c r="E53" s="45" t="s">
        <v>379</v>
      </c>
      <c r="F53" s="492" t="s">
        <v>353</v>
      </c>
      <c r="G53" s="493" t="s">
        <v>359</v>
      </c>
      <c r="H53" s="494">
        <v>45000000</v>
      </c>
      <c r="I53" s="495">
        <v>45000000</v>
      </c>
      <c r="J53" s="495">
        <v>0</v>
      </c>
      <c r="K53" s="496" t="s">
        <v>356</v>
      </c>
      <c r="L53" s="497">
        <v>0.0043</v>
      </c>
      <c r="M53" s="181" t="s">
        <v>359</v>
      </c>
      <c r="N53" s="181" t="s">
        <v>359</v>
      </c>
      <c r="O53" s="181" t="s">
        <v>359</v>
      </c>
      <c r="P53" s="181" t="s">
        <v>359</v>
      </c>
      <c r="Q53" s="277">
        <v>40817</v>
      </c>
      <c r="R53" s="82">
        <v>44013</v>
      </c>
      <c r="S53" s="492" t="s">
        <v>409</v>
      </c>
    </row>
    <row r="54" spans="2:19" ht="12">
      <c r="B54" s="492" t="s">
        <v>300</v>
      </c>
      <c r="C54" s="491" t="s">
        <v>384</v>
      </c>
      <c r="D54" s="492" t="s">
        <v>351</v>
      </c>
      <c r="E54" s="45" t="s">
        <v>351</v>
      </c>
      <c r="F54" s="492" t="s">
        <v>352</v>
      </c>
      <c r="G54" s="493">
        <v>0.6793478260869565</v>
      </c>
      <c r="H54" s="494">
        <v>1250000000</v>
      </c>
      <c r="I54" s="495">
        <v>1250000000</v>
      </c>
      <c r="J54" s="495">
        <v>0</v>
      </c>
      <c r="K54" s="496" t="s">
        <v>357</v>
      </c>
      <c r="L54" s="497">
        <v>0.0008</v>
      </c>
      <c r="M54" s="181" t="s">
        <v>359</v>
      </c>
      <c r="N54" s="181" t="s">
        <v>359</v>
      </c>
      <c r="O54" s="181" t="s">
        <v>359</v>
      </c>
      <c r="P54" s="181" t="s">
        <v>359</v>
      </c>
      <c r="Q54" s="277">
        <v>40817</v>
      </c>
      <c r="R54" s="82">
        <v>44378</v>
      </c>
      <c r="S54" s="492" t="s">
        <v>410</v>
      </c>
    </row>
    <row r="55" spans="2:19" ht="12">
      <c r="B55" s="492" t="s">
        <v>301</v>
      </c>
      <c r="C55" s="491" t="s">
        <v>385</v>
      </c>
      <c r="D55" s="492" t="s">
        <v>351</v>
      </c>
      <c r="E55" s="45" t="s">
        <v>351</v>
      </c>
      <c r="F55" s="492" t="s">
        <v>354</v>
      </c>
      <c r="G55" s="493">
        <v>0.6793478260869565</v>
      </c>
      <c r="H55" s="494">
        <v>1300000000</v>
      </c>
      <c r="I55" s="495">
        <v>1300000000</v>
      </c>
      <c r="J55" s="495">
        <v>0</v>
      </c>
      <c r="K55" s="496" t="s">
        <v>358</v>
      </c>
      <c r="L55" s="497">
        <v>0.0009</v>
      </c>
      <c r="M55" s="181" t="s">
        <v>359</v>
      </c>
      <c r="N55" s="181" t="s">
        <v>359</v>
      </c>
      <c r="O55" s="181" t="s">
        <v>359</v>
      </c>
      <c r="P55" s="181" t="s">
        <v>359</v>
      </c>
      <c r="Q55" s="277">
        <v>40817</v>
      </c>
      <c r="R55" s="82">
        <v>44378</v>
      </c>
      <c r="S55" s="492" t="s">
        <v>410</v>
      </c>
    </row>
    <row r="56" spans="2:19" ht="12">
      <c r="B56" s="492" t="s">
        <v>302</v>
      </c>
      <c r="C56" s="491" t="s">
        <v>386</v>
      </c>
      <c r="D56" s="492" t="s">
        <v>351</v>
      </c>
      <c r="E56" s="45" t="s">
        <v>351</v>
      </c>
      <c r="F56" s="492" t="s">
        <v>353</v>
      </c>
      <c r="G56" s="493" t="s">
        <v>359</v>
      </c>
      <c r="H56" s="494">
        <v>450000000</v>
      </c>
      <c r="I56" s="495">
        <v>450000000</v>
      </c>
      <c r="J56" s="495">
        <v>0</v>
      </c>
      <c r="K56" s="496" t="s">
        <v>356</v>
      </c>
      <c r="L56" s="497">
        <v>0.0009</v>
      </c>
      <c r="M56" s="181" t="s">
        <v>359</v>
      </c>
      <c r="N56" s="181" t="s">
        <v>359</v>
      </c>
      <c r="O56" s="181" t="s">
        <v>359</v>
      </c>
      <c r="P56" s="181" t="s">
        <v>359</v>
      </c>
      <c r="Q56" s="277">
        <v>40817</v>
      </c>
      <c r="R56" s="82">
        <v>44378</v>
      </c>
      <c r="S56" s="492" t="s">
        <v>410</v>
      </c>
    </row>
    <row r="57" spans="2:19" ht="12.75" thickBot="1">
      <c r="B57" s="520" t="s">
        <v>309</v>
      </c>
      <c r="C57" s="521" t="s">
        <v>387</v>
      </c>
      <c r="D57" s="520" t="s">
        <v>351</v>
      </c>
      <c r="E57" s="295" t="s">
        <v>351</v>
      </c>
      <c r="F57" s="520" t="s">
        <v>352</v>
      </c>
      <c r="G57" s="522">
        <v>0.5020080321285141</v>
      </c>
      <c r="H57" s="523">
        <v>750000000</v>
      </c>
      <c r="I57" s="524">
        <v>0</v>
      </c>
      <c r="J57" s="524">
        <v>750000000</v>
      </c>
      <c r="K57" s="525" t="s">
        <v>357</v>
      </c>
      <c r="L57" s="526">
        <v>0.001</v>
      </c>
      <c r="M57" s="512">
        <v>0.0056665</v>
      </c>
      <c r="N57" s="506" t="s">
        <v>590</v>
      </c>
      <c r="O57" s="513">
        <v>41106</v>
      </c>
      <c r="P57" s="527">
        <v>1432365.28</v>
      </c>
      <c r="Q57" s="528">
        <v>41091</v>
      </c>
      <c r="R57" s="529">
        <v>44013</v>
      </c>
      <c r="S57" s="530" t="s">
        <v>414</v>
      </c>
    </row>
    <row r="58" spans="2:11" ht="12">
      <c r="B58" s="516" t="s">
        <v>512</v>
      </c>
      <c r="J58" s="288"/>
      <c r="K58" s="273"/>
    </row>
  </sheetData>
  <sheetProtection/>
  <mergeCells count="2">
    <mergeCell ref="I4:J4"/>
    <mergeCell ref="I35:J3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1"/>
  <headerFooter>
    <oddHeader>&amp;CHolmes Master Trust Investor Report - April 2012
</oddHeader>
    <oddFooter>&amp;CPage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S67"/>
  <sheetViews>
    <sheetView view="pageLayout" workbookViewId="0" topLeftCell="H49">
      <selection activeCell="P65" sqref="P65"/>
    </sheetView>
  </sheetViews>
  <sheetFormatPr defaultColWidth="9.140625" defaultRowHeight="12"/>
  <cols>
    <col min="1" max="1" width="9.140625" style="635" customWidth="1"/>
    <col min="2" max="2" width="29.28125" style="0" customWidth="1"/>
    <col min="3" max="3" width="15.140625" style="0" bestFit="1" customWidth="1"/>
    <col min="4" max="4" width="16.7109375" style="0" customWidth="1"/>
    <col min="5" max="5" width="17.57421875" style="0" customWidth="1"/>
    <col min="6" max="6" width="17.7109375" style="0" bestFit="1" customWidth="1"/>
    <col min="7" max="7" width="17.7109375" style="302" customWidth="1"/>
    <col min="8" max="8" width="15.57421875" style="0" customWidth="1"/>
    <col min="9" max="9" width="15.00390625" style="0" customWidth="1"/>
    <col min="10" max="10" width="16.421875" style="270" customWidth="1"/>
    <col min="11" max="11" width="15.140625" style="0" bestFit="1" customWidth="1"/>
    <col min="12" max="12" width="9.421875" style="0" bestFit="1" customWidth="1"/>
    <col min="13" max="13" width="11.140625" style="0" bestFit="1" customWidth="1"/>
    <col min="14" max="14" width="17.421875" style="0" customWidth="1"/>
    <col min="15" max="15" width="11.00390625" style="0" customWidth="1"/>
    <col min="16" max="16" width="13.00390625" style="0" bestFit="1" customWidth="1"/>
    <col min="17" max="17" width="9.421875" style="0" customWidth="1"/>
    <col min="18" max="18" width="9.7109375" style="0" customWidth="1"/>
    <col min="19" max="19" width="10.00390625" style="0" customWidth="1"/>
  </cols>
  <sheetData>
    <row r="2" spans="2:19" ht="12.75" thickBot="1">
      <c r="B2" s="148" t="s">
        <v>104</v>
      </c>
      <c r="C2" s="42"/>
      <c r="D2" s="42"/>
      <c r="E2" s="149"/>
      <c r="F2" s="80"/>
      <c r="G2" s="298"/>
      <c r="H2" s="80"/>
      <c r="I2" s="80"/>
      <c r="J2" s="266"/>
      <c r="K2" s="80"/>
      <c r="L2" s="80"/>
      <c r="M2" s="80"/>
      <c r="N2" s="80"/>
      <c r="O2" s="80"/>
      <c r="P2" s="80"/>
      <c r="Q2" s="80"/>
      <c r="R2" s="80"/>
      <c r="S2" s="150"/>
    </row>
    <row r="3" spans="2:19" ht="12">
      <c r="B3" s="151"/>
      <c r="C3" s="70"/>
      <c r="D3" s="70"/>
      <c r="E3" s="152"/>
      <c r="F3" s="4"/>
      <c r="G3" s="299"/>
      <c r="H3" s="4"/>
      <c r="I3" s="4"/>
      <c r="J3" s="267"/>
      <c r="K3" s="4"/>
      <c r="L3" s="4"/>
      <c r="M3" s="4"/>
      <c r="N3" s="4"/>
      <c r="O3" s="4"/>
      <c r="P3" s="4"/>
      <c r="Q3" s="4"/>
      <c r="R3" s="4"/>
      <c r="S3" s="4"/>
    </row>
    <row r="4" spans="2:19" ht="12">
      <c r="B4" s="476" t="s">
        <v>105</v>
      </c>
      <c r="C4" s="153">
        <v>40494</v>
      </c>
      <c r="D4" s="153"/>
      <c r="E4" s="4"/>
      <c r="F4" s="151"/>
      <c r="G4" s="300"/>
      <c r="H4" s="4"/>
      <c r="I4" s="698" t="s">
        <v>125</v>
      </c>
      <c r="J4" s="698"/>
      <c r="K4" s="4"/>
      <c r="L4" s="4"/>
      <c r="M4" s="4"/>
      <c r="N4" s="4"/>
      <c r="O4" s="4"/>
      <c r="P4" s="4"/>
      <c r="Q4" s="4"/>
      <c r="R4" s="4"/>
      <c r="S4" s="4"/>
    </row>
    <row r="5" spans="2:19" ht="12.75" thickBot="1">
      <c r="B5" s="531"/>
      <c r="C5" s="531"/>
      <c r="D5" s="531"/>
      <c r="E5" s="531"/>
      <c r="F5" s="151"/>
      <c r="G5" s="532"/>
      <c r="H5" s="531"/>
      <c r="I5" s="531"/>
      <c r="J5" s="533"/>
      <c r="K5" s="531"/>
      <c r="L5" s="531"/>
      <c r="M5" s="531"/>
      <c r="N5" s="531"/>
      <c r="O5" s="531"/>
      <c r="P5" s="531"/>
      <c r="Q5" s="531"/>
      <c r="R5" s="531"/>
      <c r="S5" s="531"/>
    </row>
    <row r="6" spans="2:19" ht="54" customHeight="1" thickBot="1">
      <c r="B6" s="326" t="s">
        <v>126</v>
      </c>
      <c r="C6" s="484" t="s">
        <v>106</v>
      </c>
      <c r="D6" s="326" t="s">
        <v>426</v>
      </c>
      <c r="E6" s="326" t="s">
        <v>427</v>
      </c>
      <c r="F6" s="484" t="s">
        <v>107</v>
      </c>
      <c r="G6" s="534" t="s">
        <v>108</v>
      </c>
      <c r="H6" s="484" t="s">
        <v>109</v>
      </c>
      <c r="I6" s="484" t="s">
        <v>110</v>
      </c>
      <c r="J6" s="485" t="s">
        <v>111</v>
      </c>
      <c r="K6" s="484" t="s">
        <v>112</v>
      </c>
      <c r="L6" s="484" t="s">
        <v>113</v>
      </c>
      <c r="M6" s="484" t="s">
        <v>114</v>
      </c>
      <c r="N6" s="484" t="s">
        <v>115</v>
      </c>
      <c r="O6" s="484" t="s">
        <v>116</v>
      </c>
      <c r="P6" s="484" t="s">
        <v>117</v>
      </c>
      <c r="Q6" s="484" t="s">
        <v>118</v>
      </c>
      <c r="R6" s="484" t="s">
        <v>119</v>
      </c>
      <c r="S6" s="484" t="s">
        <v>153</v>
      </c>
    </row>
    <row r="7" spans="2:19" ht="12">
      <c r="B7" s="154"/>
      <c r="C7" s="44"/>
      <c r="D7" s="44"/>
      <c r="E7" s="44"/>
      <c r="F7" s="44"/>
      <c r="G7" s="301"/>
      <c r="H7" s="156"/>
      <c r="I7" s="157"/>
      <c r="J7" s="268"/>
      <c r="K7" s="159"/>
      <c r="L7" s="535"/>
      <c r="M7" s="536"/>
      <c r="N7" s="536"/>
      <c r="O7" s="162"/>
      <c r="P7" s="537"/>
      <c r="Q7" s="164"/>
      <c r="R7" s="165"/>
      <c r="S7" s="166"/>
    </row>
    <row r="8" spans="2:19" ht="12">
      <c r="B8" s="538" t="s">
        <v>120</v>
      </c>
      <c r="C8" s="45" t="s">
        <v>402</v>
      </c>
      <c r="D8" s="45" t="s">
        <v>425</v>
      </c>
      <c r="E8" s="45" t="s">
        <v>425</v>
      </c>
      <c r="F8" s="45" t="s">
        <v>352</v>
      </c>
      <c r="G8" s="499">
        <v>1.629</v>
      </c>
      <c r="H8" s="282">
        <v>500000000</v>
      </c>
      <c r="I8" s="539">
        <v>-500000000</v>
      </c>
      <c r="J8" s="269">
        <v>0</v>
      </c>
      <c r="K8" s="211" t="s">
        <v>355</v>
      </c>
      <c r="L8" s="540">
        <v>0.0015</v>
      </c>
      <c r="M8" s="181" t="s">
        <v>359</v>
      </c>
      <c r="N8" s="181" t="s">
        <v>359</v>
      </c>
      <c r="O8" s="181" t="s">
        <v>359</v>
      </c>
      <c r="P8" s="181" t="s">
        <v>359</v>
      </c>
      <c r="Q8" s="169" t="s">
        <v>407</v>
      </c>
      <c r="R8" s="82">
        <v>40817</v>
      </c>
      <c r="S8" s="170" t="s">
        <v>414</v>
      </c>
    </row>
    <row r="9" spans="2:19" ht="12">
      <c r="B9" s="538" t="s">
        <v>121</v>
      </c>
      <c r="C9" s="45" t="s">
        <v>403</v>
      </c>
      <c r="D9" s="45" t="s">
        <v>351</v>
      </c>
      <c r="E9" s="45" t="s">
        <v>351</v>
      </c>
      <c r="F9" s="45" t="s">
        <v>352</v>
      </c>
      <c r="G9" s="499">
        <v>1.628</v>
      </c>
      <c r="H9" s="282">
        <v>900000000</v>
      </c>
      <c r="I9" s="539">
        <v>0</v>
      </c>
      <c r="J9" s="269">
        <v>900000000</v>
      </c>
      <c r="K9" s="211" t="s">
        <v>357</v>
      </c>
      <c r="L9" s="540">
        <v>0.014</v>
      </c>
      <c r="M9" s="638">
        <v>0.0186665</v>
      </c>
      <c r="N9" s="542" t="s">
        <v>522</v>
      </c>
      <c r="O9" s="637">
        <v>41106</v>
      </c>
      <c r="P9" s="544">
        <v>4246628.75</v>
      </c>
      <c r="Q9" s="169">
        <v>41730</v>
      </c>
      <c r="R9" s="82">
        <v>56523</v>
      </c>
      <c r="S9" s="170" t="s">
        <v>410</v>
      </c>
    </row>
    <row r="10" spans="2:19" ht="12">
      <c r="B10" s="538" t="s">
        <v>122</v>
      </c>
      <c r="C10" s="45" t="s">
        <v>404</v>
      </c>
      <c r="D10" s="45" t="s">
        <v>351</v>
      </c>
      <c r="E10" s="45" t="s">
        <v>351</v>
      </c>
      <c r="F10" s="45" t="s">
        <v>354</v>
      </c>
      <c r="G10" s="499">
        <v>0.8762</v>
      </c>
      <c r="H10" s="282">
        <v>500000000</v>
      </c>
      <c r="I10" s="539">
        <v>0</v>
      </c>
      <c r="J10" s="269">
        <v>500000000</v>
      </c>
      <c r="K10" s="211" t="s">
        <v>358</v>
      </c>
      <c r="L10" s="540">
        <v>0.014</v>
      </c>
      <c r="M10" s="638">
        <v>0.02157</v>
      </c>
      <c r="N10" s="542" t="s">
        <v>522</v>
      </c>
      <c r="O10" s="637">
        <v>41106</v>
      </c>
      <c r="P10" s="544">
        <v>2726208.333333334</v>
      </c>
      <c r="Q10" s="169">
        <v>41730</v>
      </c>
      <c r="R10" s="82">
        <v>56523</v>
      </c>
      <c r="S10" s="170" t="s">
        <v>410</v>
      </c>
    </row>
    <row r="11" spans="2:19" ht="12">
      <c r="B11" s="538" t="s">
        <v>123</v>
      </c>
      <c r="C11" s="45" t="s">
        <v>405</v>
      </c>
      <c r="D11" s="45" t="s">
        <v>351</v>
      </c>
      <c r="E11" s="45" t="s">
        <v>351</v>
      </c>
      <c r="F11" s="45" t="s">
        <v>354</v>
      </c>
      <c r="G11" s="499">
        <v>0.8762</v>
      </c>
      <c r="H11" s="282">
        <v>750000000</v>
      </c>
      <c r="I11" s="539">
        <v>0</v>
      </c>
      <c r="J11" s="269">
        <v>750000000</v>
      </c>
      <c r="K11" s="211" t="s">
        <v>358</v>
      </c>
      <c r="L11" s="540">
        <v>0.015</v>
      </c>
      <c r="M11" s="638">
        <v>0.02257</v>
      </c>
      <c r="N11" s="542" t="s">
        <v>522</v>
      </c>
      <c r="O11" s="637">
        <v>41106</v>
      </c>
      <c r="P11" s="544">
        <v>4278895.833333334</v>
      </c>
      <c r="Q11" s="169">
        <v>42370</v>
      </c>
      <c r="R11" s="82">
        <v>56523</v>
      </c>
      <c r="S11" s="170" t="s">
        <v>410</v>
      </c>
    </row>
    <row r="12" spans="2:19" ht="12">
      <c r="B12" s="538" t="s">
        <v>124</v>
      </c>
      <c r="C12" s="45" t="s">
        <v>428</v>
      </c>
      <c r="D12" s="45" t="s">
        <v>351</v>
      </c>
      <c r="E12" s="45" t="s">
        <v>351</v>
      </c>
      <c r="F12" s="45" t="s">
        <v>353</v>
      </c>
      <c r="G12" s="299" t="s">
        <v>359</v>
      </c>
      <c r="H12" s="282">
        <v>375000000</v>
      </c>
      <c r="I12" s="539">
        <v>0</v>
      </c>
      <c r="J12" s="269">
        <v>375000000</v>
      </c>
      <c r="K12" s="211" t="s">
        <v>408</v>
      </c>
      <c r="L12" s="540"/>
      <c r="M12" s="638">
        <v>0.04009</v>
      </c>
      <c r="N12" s="542" t="s">
        <v>592</v>
      </c>
      <c r="O12" s="637">
        <v>41197</v>
      </c>
      <c r="P12" s="544">
        <v>7516875</v>
      </c>
      <c r="Q12" s="169">
        <v>43009</v>
      </c>
      <c r="R12" s="82">
        <v>56523</v>
      </c>
      <c r="S12" s="170" t="s">
        <v>414</v>
      </c>
    </row>
    <row r="13" spans="2:19" ht="12">
      <c r="B13" s="538" t="s">
        <v>127</v>
      </c>
      <c r="C13" s="45" t="s">
        <v>406</v>
      </c>
      <c r="D13" s="45" t="s">
        <v>407</v>
      </c>
      <c r="E13" s="45" t="s">
        <v>407</v>
      </c>
      <c r="F13" s="45" t="s">
        <v>353</v>
      </c>
      <c r="G13" s="299" t="s">
        <v>359</v>
      </c>
      <c r="H13" s="282">
        <v>600000000</v>
      </c>
      <c r="I13" s="539">
        <v>0</v>
      </c>
      <c r="J13" s="269">
        <v>600000000</v>
      </c>
      <c r="K13" s="211" t="s">
        <v>356</v>
      </c>
      <c r="L13" s="540">
        <v>0.009</v>
      </c>
      <c r="M13" s="638">
        <v>0.019175</v>
      </c>
      <c r="N13" s="542" t="s">
        <v>522</v>
      </c>
      <c r="O13" s="637">
        <v>41106</v>
      </c>
      <c r="P13" s="544">
        <v>2860532.786885246</v>
      </c>
      <c r="Q13" s="169" t="s">
        <v>407</v>
      </c>
      <c r="R13" s="82">
        <v>56523</v>
      </c>
      <c r="S13" s="170" t="s">
        <v>409</v>
      </c>
    </row>
    <row r="14" spans="2:19" ht="12.75" thickBot="1">
      <c r="B14" s="545"/>
      <c r="C14" s="546"/>
      <c r="D14" s="546"/>
      <c r="E14" s="546"/>
      <c r="F14" s="546"/>
      <c r="G14" s="547"/>
      <c r="H14" s="546"/>
      <c r="I14" s="477"/>
      <c r="J14" s="548"/>
      <c r="K14" s="477"/>
      <c r="L14" s="545"/>
      <c r="M14" s="545"/>
      <c r="N14" s="545"/>
      <c r="O14" s="546"/>
      <c r="P14" s="549"/>
      <c r="Q14" s="477"/>
      <c r="R14" s="546"/>
      <c r="S14" s="550"/>
    </row>
    <row r="15" spans="2:19" ht="12">
      <c r="B15" s="516" t="s">
        <v>512</v>
      </c>
      <c r="C15" s="4"/>
      <c r="D15" s="4"/>
      <c r="E15" s="4"/>
      <c r="F15" s="4"/>
      <c r="G15" s="300"/>
      <c r="H15" s="123"/>
      <c r="I15" s="48"/>
      <c r="J15" s="297"/>
      <c r="K15" s="48"/>
      <c r="L15" s="48"/>
      <c r="M15" s="48"/>
      <c r="N15" s="83"/>
      <c r="O15" s="83"/>
      <c r="P15" s="84"/>
      <c r="Q15" s="85"/>
      <c r="R15" s="4"/>
      <c r="S15" s="5"/>
    </row>
    <row r="16" spans="2:19" ht="12">
      <c r="B16" s="151"/>
      <c r="C16" s="48"/>
      <c r="D16" s="48"/>
      <c r="E16" s="48"/>
      <c r="F16" s="48"/>
      <c r="G16" s="299"/>
      <c r="H16" s="171"/>
      <c r="I16" s="65"/>
      <c r="J16" s="284"/>
      <c r="K16" s="167"/>
      <c r="L16" s="172"/>
      <c r="M16" s="173"/>
      <c r="N16" s="174"/>
      <c r="O16" s="168"/>
      <c r="P16" s="175"/>
      <c r="Q16" s="169"/>
      <c r="R16" s="176"/>
      <c r="S16" s="177"/>
    </row>
    <row r="18" spans="2:19" ht="12">
      <c r="B18" s="476" t="s">
        <v>105</v>
      </c>
      <c r="C18" s="153">
        <v>40583</v>
      </c>
      <c r="D18" s="153"/>
      <c r="E18" s="4"/>
      <c r="F18" s="151"/>
      <c r="G18" s="300"/>
      <c r="H18" s="4"/>
      <c r="I18" s="698" t="s">
        <v>128</v>
      </c>
      <c r="J18" s="698"/>
      <c r="K18" s="4"/>
      <c r="L18" s="4"/>
      <c r="M18" s="4"/>
      <c r="N18" s="4"/>
      <c r="O18" s="4"/>
      <c r="P18" s="4"/>
      <c r="Q18" s="4"/>
      <c r="R18" s="4"/>
      <c r="S18" s="4"/>
    </row>
    <row r="19" spans="2:19" ht="12.75" thickBot="1">
      <c r="B19" s="531"/>
      <c r="C19" s="531"/>
      <c r="D19" s="531"/>
      <c r="E19" s="531"/>
      <c r="F19" s="151"/>
      <c r="G19" s="532"/>
      <c r="H19" s="531"/>
      <c r="I19" s="531"/>
      <c r="J19" s="533"/>
      <c r="K19" s="531"/>
      <c r="L19" s="531"/>
      <c r="M19" s="531"/>
      <c r="N19" s="531"/>
      <c r="O19" s="531"/>
      <c r="P19" s="531"/>
      <c r="Q19" s="531"/>
      <c r="R19" s="531"/>
      <c r="S19" s="531"/>
    </row>
    <row r="20" spans="2:19" ht="54.75" customHeight="1" thickBot="1">
      <c r="B20" s="326" t="s">
        <v>129</v>
      </c>
      <c r="C20" s="484" t="s">
        <v>106</v>
      </c>
      <c r="D20" s="326" t="s">
        <v>426</v>
      </c>
      <c r="E20" s="326" t="s">
        <v>427</v>
      </c>
      <c r="F20" s="484" t="s">
        <v>107</v>
      </c>
      <c r="G20" s="534" t="s">
        <v>108</v>
      </c>
      <c r="H20" s="484" t="s">
        <v>109</v>
      </c>
      <c r="I20" s="484" t="s">
        <v>110</v>
      </c>
      <c r="J20" s="485" t="s">
        <v>111</v>
      </c>
      <c r="K20" s="484" t="s">
        <v>112</v>
      </c>
      <c r="L20" s="484" t="s">
        <v>113</v>
      </c>
      <c r="M20" s="484" t="s">
        <v>114</v>
      </c>
      <c r="N20" s="484" t="s">
        <v>115</v>
      </c>
      <c r="O20" s="484" t="s">
        <v>116</v>
      </c>
      <c r="P20" s="484" t="s">
        <v>117</v>
      </c>
      <c r="Q20" s="484" t="s">
        <v>118</v>
      </c>
      <c r="R20" s="484" t="s">
        <v>119</v>
      </c>
      <c r="S20" s="484" t="s">
        <v>153</v>
      </c>
    </row>
    <row r="21" spans="2:19" ht="12">
      <c r="B21" s="154"/>
      <c r="C21" s="44"/>
      <c r="D21" s="44"/>
      <c r="E21" s="155"/>
      <c r="F21" s="44"/>
      <c r="G21" s="301"/>
      <c r="H21" s="156"/>
      <c r="I21" s="157"/>
      <c r="J21" s="268"/>
      <c r="K21" s="159"/>
      <c r="L21" s="160"/>
      <c r="M21" s="161"/>
      <c r="N21" s="162"/>
      <c r="O21" s="161"/>
      <c r="P21" s="163"/>
      <c r="Q21" s="164"/>
      <c r="R21" s="165"/>
      <c r="S21" s="166"/>
    </row>
    <row r="22" spans="2:19" ht="12">
      <c r="B22" s="538" t="s">
        <v>120</v>
      </c>
      <c r="C22" s="45" t="s">
        <v>411</v>
      </c>
      <c r="D22" s="45" t="s">
        <v>424</v>
      </c>
      <c r="E22" s="48" t="s">
        <v>424</v>
      </c>
      <c r="F22" s="45" t="s">
        <v>352</v>
      </c>
      <c r="G22" s="299">
        <v>1.6199</v>
      </c>
      <c r="H22" s="178">
        <v>500000000</v>
      </c>
      <c r="I22" s="539">
        <v>-500000000</v>
      </c>
      <c r="J22" s="269">
        <v>0</v>
      </c>
      <c r="K22" s="211" t="s">
        <v>355</v>
      </c>
      <c r="L22" s="212">
        <v>0.0014</v>
      </c>
      <c r="M22" s="181" t="s">
        <v>359</v>
      </c>
      <c r="N22" s="181" t="s">
        <v>359</v>
      </c>
      <c r="O22" s="181" t="s">
        <v>359</v>
      </c>
      <c r="P22" s="181" t="s">
        <v>359</v>
      </c>
      <c r="Q22" s="169" t="s">
        <v>407</v>
      </c>
      <c r="R22" s="82">
        <v>40909</v>
      </c>
      <c r="S22" s="170" t="s">
        <v>414</v>
      </c>
    </row>
    <row r="23" spans="2:19" ht="12">
      <c r="B23" s="538" t="s">
        <v>121</v>
      </c>
      <c r="C23" s="45" t="s">
        <v>412</v>
      </c>
      <c r="D23" s="45" t="s">
        <v>351</v>
      </c>
      <c r="E23" s="48" t="s">
        <v>351</v>
      </c>
      <c r="F23" s="45" t="s">
        <v>352</v>
      </c>
      <c r="G23" s="299">
        <v>1.6199</v>
      </c>
      <c r="H23" s="178">
        <v>700000000</v>
      </c>
      <c r="I23" s="539">
        <v>0</v>
      </c>
      <c r="J23" s="269">
        <v>700000000</v>
      </c>
      <c r="K23" s="211" t="s">
        <v>357</v>
      </c>
      <c r="L23" s="212">
        <v>0.0135</v>
      </c>
      <c r="M23" s="551">
        <v>0.0181665</v>
      </c>
      <c r="N23" s="490" t="s">
        <v>590</v>
      </c>
      <c r="O23" s="637">
        <v>41106</v>
      </c>
      <c r="P23" s="215">
        <v>3214461.25</v>
      </c>
      <c r="Q23" s="169">
        <v>41821</v>
      </c>
      <c r="R23" s="82">
        <v>56523</v>
      </c>
      <c r="S23" s="170" t="s">
        <v>410</v>
      </c>
    </row>
    <row r="24" spans="2:19" ht="12">
      <c r="B24" s="538" t="s">
        <v>122</v>
      </c>
      <c r="C24" s="45" t="s">
        <v>429</v>
      </c>
      <c r="D24" s="45" t="s">
        <v>351</v>
      </c>
      <c r="E24" s="48" t="s">
        <v>351</v>
      </c>
      <c r="F24" s="45" t="s">
        <v>354</v>
      </c>
      <c r="G24" s="299">
        <v>0.853</v>
      </c>
      <c r="H24" s="178">
        <v>650000000</v>
      </c>
      <c r="I24" s="539">
        <v>0</v>
      </c>
      <c r="J24" s="269">
        <v>650000000</v>
      </c>
      <c r="K24" s="211" t="s">
        <v>358</v>
      </c>
      <c r="L24" s="212">
        <v>0.0135</v>
      </c>
      <c r="M24" s="541">
        <v>0.02107</v>
      </c>
      <c r="N24" s="490" t="s">
        <v>590</v>
      </c>
      <c r="O24" s="637">
        <v>41106</v>
      </c>
      <c r="P24" s="215">
        <v>3461918.06</v>
      </c>
      <c r="Q24" s="169">
        <v>41821</v>
      </c>
      <c r="R24" s="82">
        <v>56523</v>
      </c>
      <c r="S24" s="170" t="s">
        <v>410</v>
      </c>
    </row>
    <row r="25" spans="2:19" ht="12">
      <c r="B25" s="538" t="s">
        <v>123</v>
      </c>
      <c r="C25" s="45" t="s">
        <v>430</v>
      </c>
      <c r="D25" s="45" t="s">
        <v>351</v>
      </c>
      <c r="E25" s="48" t="s">
        <v>351</v>
      </c>
      <c r="F25" s="45" t="s">
        <v>354</v>
      </c>
      <c r="G25" s="299">
        <v>0.853</v>
      </c>
      <c r="H25" s="178">
        <v>500000000</v>
      </c>
      <c r="I25" s="539">
        <v>0</v>
      </c>
      <c r="J25" s="269">
        <v>500000000</v>
      </c>
      <c r="K25" s="211" t="s">
        <v>358</v>
      </c>
      <c r="L25" s="212">
        <v>0.0145</v>
      </c>
      <c r="M25" s="541">
        <v>0.02207</v>
      </c>
      <c r="N25" s="490" t="s">
        <v>590</v>
      </c>
      <c r="O25" s="637">
        <v>41106</v>
      </c>
      <c r="P25" s="215">
        <v>2789402.78</v>
      </c>
      <c r="Q25" s="169">
        <v>42461</v>
      </c>
      <c r="R25" s="82">
        <v>56523</v>
      </c>
      <c r="S25" s="170" t="s">
        <v>410</v>
      </c>
    </row>
    <row r="26" spans="2:19" ht="12">
      <c r="B26" s="538" t="s">
        <v>124</v>
      </c>
      <c r="C26" s="45" t="s">
        <v>431</v>
      </c>
      <c r="D26" s="45" t="s">
        <v>351</v>
      </c>
      <c r="E26" s="48" t="s">
        <v>351</v>
      </c>
      <c r="F26" s="45" t="s">
        <v>353</v>
      </c>
      <c r="G26" s="299" t="s">
        <v>359</v>
      </c>
      <c r="H26" s="178">
        <v>325000000</v>
      </c>
      <c r="I26" s="539">
        <v>0</v>
      </c>
      <c r="J26" s="269">
        <v>325000000</v>
      </c>
      <c r="K26" s="211" t="s">
        <v>356</v>
      </c>
      <c r="L26" s="212">
        <v>0.0145</v>
      </c>
      <c r="M26" s="541">
        <v>0.024675</v>
      </c>
      <c r="N26" s="490" t="s">
        <v>590</v>
      </c>
      <c r="O26" s="637">
        <v>41106</v>
      </c>
      <c r="P26" s="215">
        <v>1993888.3196721314</v>
      </c>
      <c r="Q26" s="169">
        <v>42461</v>
      </c>
      <c r="R26" s="82">
        <v>56523</v>
      </c>
      <c r="S26" s="170" t="s">
        <v>410</v>
      </c>
    </row>
    <row r="27" spans="2:19" ht="12">
      <c r="B27" s="538" t="s">
        <v>127</v>
      </c>
      <c r="C27" s="45" t="s">
        <v>413</v>
      </c>
      <c r="D27" s="45" t="s">
        <v>407</v>
      </c>
      <c r="E27" s="48" t="s">
        <v>407</v>
      </c>
      <c r="F27" s="45" t="s">
        <v>353</v>
      </c>
      <c r="G27" s="299" t="s">
        <v>359</v>
      </c>
      <c r="H27" s="178">
        <v>450000000</v>
      </c>
      <c r="I27" s="539">
        <v>0</v>
      </c>
      <c r="J27" s="269">
        <v>450000000</v>
      </c>
      <c r="K27" s="211" t="s">
        <v>356</v>
      </c>
      <c r="L27" s="212">
        <v>0.009</v>
      </c>
      <c r="M27" s="541">
        <v>0.019175</v>
      </c>
      <c r="N27" s="490" t="s">
        <v>590</v>
      </c>
      <c r="O27" s="637">
        <v>41106</v>
      </c>
      <c r="P27" s="215">
        <v>2145399.59</v>
      </c>
      <c r="Q27" s="169" t="s">
        <v>407</v>
      </c>
      <c r="R27" s="82">
        <v>56523</v>
      </c>
      <c r="S27" s="170" t="s">
        <v>409</v>
      </c>
    </row>
    <row r="28" spans="2:19" ht="12.75" thickBot="1">
      <c r="B28" s="545"/>
      <c r="C28" s="546"/>
      <c r="D28" s="546"/>
      <c r="E28" s="477"/>
      <c r="F28" s="546"/>
      <c r="G28" s="547"/>
      <c r="H28" s="546"/>
      <c r="I28" s="477"/>
      <c r="J28" s="548"/>
      <c r="K28" s="477"/>
      <c r="L28" s="546"/>
      <c r="M28" s="477"/>
      <c r="N28" s="546"/>
      <c r="O28" s="477"/>
      <c r="P28" s="552"/>
      <c r="Q28" s="477"/>
      <c r="R28" s="546"/>
      <c r="S28" s="550"/>
    </row>
    <row r="29" spans="2:19" ht="12">
      <c r="B29" s="516" t="s">
        <v>512</v>
      </c>
      <c r="C29" s="4"/>
      <c r="D29" s="4"/>
      <c r="E29" s="4"/>
      <c r="F29" s="4"/>
      <c r="G29" s="300"/>
      <c r="H29" s="123"/>
      <c r="I29" s="48"/>
      <c r="J29" s="297"/>
      <c r="K29" s="48"/>
      <c r="L29" s="48"/>
      <c r="M29" s="48"/>
      <c r="N29" s="83"/>
      <c r="O29" s="83"/>
      <c r="P29" s="84"/>
      <c r="Q29" s="85"/>
      <c r="R29" s="4"/>
      <c r="S29" s="5"/>
    </row>
    <row r="32" spans="2:19" ht="12">
      <c r="B32" s="476" t="s">
        <v>105</v>
      </c>
      <c r="C32" s="153">
        <v>40627</v>
      </c>
      <c r="D32" s="153"/>
      <c r="E32" s="4"/>
      <c r="F32" s="151"/>
      <c r="G32" s="300"/>
      <c r="H32" s="4"/>
      <c r="I32" s="698" t="s">
        <v>173</v>
      </c>
      <c r="J32" s="698"/>
      <c r="K32" s="4"/>
      <c r="L32" s="4"/>
      <c r="M32" s="4"/>
      <c r="N32" s="4"/>
      <c r="O32" s="4"/>
      <c r="P32" s="4"/>
      <c r="Q32" s="4"/>
      <c r="R32" s="4"/>
      <c r="S32" s="4"/>
    </row>
    <row r="33" spans="2:19" ht="12.75" thickBot="1">
      <c r="B33" s="531"/>
      <c r="C33" s="531"/>
      <c r="D33" s="531"/>
      <c r="E33" s="531"/>
      <c r="F33" s="151"/>
      <c r="G33" s="532"/>
      <c r="H33" s="531"/>
      <c r="I33" s="531"/>
      <c r="J33" s="533"/>
      <c r="K33" s="531"/>
      <c r="L33" s="531"/>
      <c r="M33" s="531"/>
      <c r="N33" s="531"/>
      <c r="O33" s="531"/>
      <c r="P33" s="531"/>
      <c r="Q33" s="531"/>
      <c r="R33" s="531"/>
      <c r="S33" s="531"/>
    </row>
    <row r="34" spans="2:19" ht="54" customHeight="1" thickBot="1">
      <c r="B34" s="326" t="s">
        <v>174</v>
      </c>
      <c r="C34" s="484" t="s">
        <v>106</v>
      </c>
      <c r="D34" s="326" t="s">
        <v>426</v>
      </c>
      <c r="E34" s="326" t="s">
        <v>427</v>
      </c>
      <c r="F34" s="484" t="s">
        <v>107</v>
      </c>
      <c r="G34" s="534" t="s">
        <v>108</v>
      </c>
      <c r="H34" s="484" t="s">
        <v>109</v>
      </c>
      <c r="I34" s="484" t="s">
        <v>110</v>
      </c>
      <c r="J34" s="485" t="s">
        <v>111</v>
      </c>
      <c r="K34" s="484" t="s">
        <v>112</v>
      </c>
      <c r="L34" s="484" t="s">
        <v>113</v>
      </c>
      <c r="M34" s="484" t="s">
        <v>114</v>
      </c>
      <c r="N34" s="484" t="s">
        <v>115</v>
      </c>
      <c r="O34" s="484" t="s">
        <v>116</v>
      </c>
      <c r="P34" s="484" t="s">
        <v>117</v>
      </c>
      <c r="Q34" s="484" t="s">
        <v>118</v>
      </c>
      <c r="R34" s="484" t="s">
        <v>119</v>
      </c>
      <c r="S34" s="484" t="s">
        <v>153</v>
      </c>
    </row>
    <row r="35" spans="2:19" ht="12">
      <c r="B35" s="154"/>
      <c r="C35" s="44"/>
      <c r="D35" s="44"/>
      <c r="E35" s="155"/>
      <c r="F35" s="44"/>
      <c r="G35" s="301"/>
      <c r="H35" s="156"/>
      <c r="I35" s="157"/>
      <c r="J35" s="268"/>
      <c r="K35" s="159"/>
      <c r="L35" s="160"/>
      <c r="M35" s="161"/>
      <c r="N35" s="162"/>
      <c r="O35" s="161"/>
      <c r="P35" s="163"/>
      <c r="Q35" s="164"/>
      <c r="R35" s="165"/>
      <c r="S35" s="166"/>
    </row>
    <row r="36" spans="2:19" ht="12">
      <c r="B36" s="553" t="s">
        <v>120</v>
      </c>
      <c r="C36" s="45" t="s">
        <v>415</v>
      </c>
      <c r="D36" s="45" t="s">
        <v>351</v>
      </c>
      <c r="E36" s="48" t="s">
        <v>351</v>
      </c>
      <c r="F36" s="45" t="s">
        <v>353</v>
      </c>
      <c r="G36" s="299" t="s">
        <v>359</v>
      </c>
      <c r="H36" s="178">
        <v>250000000</v>
      </c>
      <c r="I36" s="539">
        <v>0</v>
      </c>
      <c r="J36" s="269">
        <v>250000000</v>
      </c>
      <c r="K36" s="211" t="s">
        <v>356</v>
      </c>
      <c r="L36" s="212">
        <v>0.0116</v>
      </c>
      <c r="M36" s="541">
        <v>0.021775</v>
      </c>
      <c r="N36" s="490" t="s">
        <v>590</v>
      </c>
      <c r="O36" s="637">
        <v>41106</v>
      </c>
      <c r="P36" s="554">
        <v>1357208.9</v>
      </c>
      <c r="Q36" s="169">
        <v>41821</v>
      </c>
      <c r="R36" s="82">
        <v>56523</v>
      </c>
      <c r="S36" s="170" t="s">
        <v>410</v>
      </c>
    </row>
    <row r="37" spans="2:19" ht="12.75" thickBot="1">
      <c r="B37" s="545"/>
      <c r="C37" s="546"/>
      <c r="D37" s="546"/>
      <c r="E37" s="477"/>
      <c r="F37" s="546"/>
      <c r="G37" s="547"/>
      <c r="H37" s="546"/>
      <c r="I37" s="477"/>
      <c r="J37" s="548"/>
      <c r="K37" s="477"/>
      <c r="L37" s="546"/>
      <c r="M37" s="477"/>
      <c r="N37" s="546"/>
      <c r="O37" s="477"/>
      <c r="P37" s="552"/>
      <c r="Q37" s="477"/>
      <c r="R37" s="546"/>
      <c r="S37" s="550"/>
    </row>
    <row r="38" spans="2:19" ht="12">
      <c r="B38" s="516" t="s">
        <v>512</v>
      </c>
      <c r="C38" s="4"/>
      <c r="D38" s="4"/>
      <c r="E38" s="4"/>
      <c r="F38" s="4"/>
      <c r="G38" s="300"/>
      <c r="H38" s="123"/>
      <c r="I38" s="48"/>
      <c r="J38" s="297"/>
      <c r="K38" s="48"/>
      <c r="L38" s="48"/>
      <c r="M38" s="48"/>
      <c r="N38" s="83"/>
      <c r="O38" s="83"/>
      <c r="P38" s="84"/>
      <c r="Q38" s="85"/>
      <c r="R38" s="4"/>
      <c r="S38" s="5"/>
    </row>
    <row r="41" spans="2:19" ht="12">
      <c r="B41" s="476" t="s">
        <v>105</v>
      </c>
      <c r="C41" s="153">
        <v>40807</v>
      </c>
      <c r="D41" s="153"/>
      <c r="E41" s="4"/>
      <c r="F41" s="151"/>
      <c r="G41" s="300"/>
      <c r="H41" s="4"/>
      <c r="I41" s="698" t="s">
        <v>276</v>
      </c>
      <c r="J41" s="698"/>
      <c r="K41" s="4"/>
      <c r="L41" s="4"/>
      <c r="M41" s="4"/>
      <c r="N41" s="4"/>
      <c r="O41" s="4"/>
      <c r="P41" s="4"/>
      <c r="Q41" s="4"/>
      <c r="R41" s="4"/>
      <c r="S41" s="4"/>
    </row>
    <row r="42" spans="2:19" ht="10.5" customHeight="1" thickBot="1">
      <c r="B42" s="531"/>
      <c r="C42" s="531"/>
      <c r="D42" s="531"/>
      <c r="E42" s="531"/>
      <c r="F42" s="151"/>
      <c r="G42" s="532"/>
      <c r="H42" s="531"/>
      <c r="I42" s="531"/>
      <c r="J42" s="533"/>
      <c r="K42" s="531"/>
      <c r="L42" s="531"/>
      <c r="M42" s="531"/>
      <c r="N42" s="531"/>
      <c r="O42" s="531"/>
      <c r="P42" s="531"/>
      <c r="Q42" s="531"/>
      <c r="R42" s="531"/>
      <c r="S42" s="531"/>
    </row>
    <row r="43" spans="2:19" ht="54" customHeight="1" thickBot="1">
      <c r="B43" s="326" t="s">
        <v>277</v>
      </c>
      <c r="C43" s="484" t="s">
        <v>106</v>
      </c>
      <c r="D43" s="326" t="s">
        <v>426</v>
      </c>
      <c r="E43" s="326" t="s">
        <v>427</v>
      </c>
      <c r="F43" s="484" t="s">
        <v>107</v>
      </c>
      <c r="G43" s="534" t="s">
        <v>108</v>
      </c>
      <c r="H43" s="484" t="s">
        <v>109</v>
      </c>
      <c r="I43" s="484" t="s">
        <v>110</v>
      </c>
      <c r="J43" s="485" t="s">
        <v>111</v>
      </c>
      <c r="K43" s="484" t="s">
        <v>112</v>
      </c>
      <c r="L43" s="484" t="s">
        <v>113</v>
      </c>
      <c r="M43" s="484" t="s">
        <v>114</v>
      </c>
      <c r="N43" s="484" t="s">
        <v>115</v>
      </c>
      <c r="O43" s="484" t="s">
        <v>116</v>
      </c>
      <c r="P43" s="484" t="s">
        <v>117</v>
      </c>
      <c r="Q43" s="484" t="s">
        <v>118</v>
      </c>
      <c r="R43" s="484" t="s">
        <v>119</v>
      </c>
      <c r="S43" s="484" t="s">
        <v>153</v>
      </c>
    </row>
    <row r="44" spans="2:19" ht="12">
      <c r="B44" s="154"/>
      <c r="C44" s="44"/>
      <c r="D44" s="44"/>
      <c r="E44" s="155"/>
      <c r="F44" s="44"/>
      <c r="G44" s="301"/>
      <c r="H44" s="156"/>
      <c r="I44" s="157"/>
      <c r="J44" s="268"/>
      <c r="K44" s="159"/>
      <c r="L44" s="160"/>
      <c r="M44" s="161"/>
      <c r="N44" s="162"/>
      <c r="O44" s="161"/>
      <c r="P44" s="163"/>
      <c r="Q44" s="164"/>
      <c r="R44" s="165"/>
      <c r="S44" s="166"/>
    </row>
    <row r="45" spans="2:19" ht="12">
      <c r="B45" s="538" t="s">
        <v>120</v>
      </c>
      <c r="C45" s="45" t="s">
        <v>416</v>
      </c>
      <c r="D45" s="45" t="s">
        <v>424</v>
      </c>
      <c r="E45" s="48" t="s">
        <v>424</v>
      </c>
      <c r="F45" s="45" t="s">
        <v>352</v>
      </c>
      <c r="G45" s="299">
        <v>1.5794</v>
      </c>
      <c r="H45" s="178">
        <v>500000000</v>
      </c>
      <c r="I45" s="539">
        <v>0</v>
      </c>
      <c r="J45" s="269">
        <v>500000000</v>
      </c>
      <c r="K45" s="211" t="s">
        <v>355</v>
      </c>
      <c r="L45" s="212">
        <v>0.0013</v>
      </c>
      <c r="M45" s="541">
        <v>0.0037025</v>
      </c>
      <c r="N45" s="490" t="s">
        <v>591</v>
      </c>
      <c r="O45" s="543">
        <v>41044</v>
      </c>
      <c r="P45" s="215">
        <v>149128.47</v>
      </c>
      <c r="Q45" s="169" t="s">
        <v>407</v>
      </c>
      <c r="R45" s="82">
        <v>41091</v>
      </c>
      <c r="S45" s="170" t="s">
        <v>414</v>
      </c>
    </row>
    <row r="46" spans="2:19" ht="12">
      <c r="B46" s="538" t="s">
        <v>121</v>
      </c>
      <c r="C46" s="45" t="s">
        <v>417</v>
      </c>
      <c r="D46" s="45" t="s">
        <v>351</v>
      </c>
      <c r="E46" s="48" t="s">
        <v>351</v>
      </c>
      <c r="F46" s="45" t="s">
        <v>352</v>
      </c>
      <c r="G46" s="299">
        <v>1.57675</v>
      </c>
      <c r="H46" s="178">
        <v>2000000000</v>
      </c>
      <c r="I46" s="539">
        <v>0</v>
      </c>
      <c r="J46" s="269">
        <v>2000000000</v>
      </c>
      <c r="K46" s="211" t="s">
        <v>357</v>
      </c>
      <c r="L46" s="212">
        <v>0.0155</v>
      </c>
      <c r="M46" s="541">
        <v>0.0201665</v>
      </c>
      <c r="N46" s="490" t="s">
        <v>590</v>
      </c>
      <c r="O46" s="637">
        <v>41106</v>
      </c>
      <c r="P46" s="555">
        <v>10195286.11111111</v>
      </c>
      <c r="Q46" s="169">
        <v>42005</v>
      </c>
      <c r="R46" s="82">
        <v>56523</v>
      </c>
      <c r="S46" s="170" t="s">
        <v>410</v>
      </c>
    </row>
    <row r="47" spans="2:19" ht="12">
      <c r="B47" s="538" t="s">
        <v>122</v>
      </c>
      <c r="C47" s="45" t="s">
        <v>418</v>
      </c>
      <c r="D47" s="45" t="s">
        <v>351</v>
      </c>
      <c r="E47" s="48" t="s">
        <v>351</v>
      </c>
      <c r="F47" s="45" t="s">
        <v>354</v>
      </c>
      <c r="G47" s="299">
        <v>0.8727</v>
      </c>
      <c r="H47" s="178">
        <v>200000000</v>
      </c>
      <c r="I47" s="539">
        <v>0</v>
      </c>
      <c r="J47" s="269">
        <v>200000000</v>
      </c>
      <c r="K47" s="211" t="s">
        <v>358</v>
      </c>
      <c r="L47" s="212">
        <v>0.014</v>
      </c>
      <c r="M47" s="541">
        <v>0.02157</v>
      </c>
      <c r="N47" s="490" t="s">
        <v>590</v>
      </c>
      <c r="O47" s="637">
        <v>41106</v>
      </c>
      <c r="P47" s="555">
        <v>1090483.3333333333</v>
      </c>
      <c r="Q47" s="169">
        <v>42005</v>
      </c>
      <c r="R47" s="82">
        <v>56523</v>
      </c>
      <c r="S47" s="170" t="s">
        <v>410</v>
      </c>
    </row>
    <row r="48" spans="2:19" ht="12">
      <c r="B48" s="538" t="s">
        <v>123</v>
      </c>
      <c r="C48" s="45" t="s">
        <v>419</v>
      </c>
      <c r="D48" s="45" t="s">
        <v>351</v>
      </c>
      <c r="E48" s="48" t="s">
        <v>351</v>
      </c>
      <c r="F48" s="45" t="s">
        <v>353</v>
      </c>
      <c r="G48" s="299" t="s">
        <v>359</v>
      </c>
      <c r="H48" s="178">
        <v>165000000</v>
      </c>
      <c r="I48" s="539">
        <v>0</v>
      </c>
      <c r="J48" s="269">
        <v>165000000</v>
      </c>
      <c r="K48" s="211" t="s">
        <v>356</v>
      </c>
      <c r="L48" s="212">
        <v>0.0165</v>
      </c>
      <c r="M48" s="541">
        <v>0.026675</v>
      </c>
      <c r="N48" s="490" t="s">
        <v>590</v>
      </c>
      <c r="O48" s="637">
        <v>41106</v>
      </c>
      <c r="P48" s="555">
        <v>1094330.9426229508</v>
      </c>
      <c r="Q48" s="169">
        <v>42644</v>
      </c>
      <c r="R48" s="82">
        <v>56523</v>
      </c>
      <c r="S48" s="170" t="s">
        <v>410</v>
      </c>
    </row>
    <row r="49" spans="2:19" ht="12">
      <c r="B49" s="538" t="s">
        <v>124</v>
      </c>
      <c r="C49" s="45" t="s">
        <v>420</v>
      </c>
      <c r="D49" s="45" t="s">
        <v>351</v>
      </c>
      <c r="E49" s="48" t="s">
        <v>351</v>
      </c>
      <c r="F49" s="45" t="s">
        <v>352</v>
      </c>
      <c r="G49" s="299">
        <v>1.58</v>
      </c>
      <c r="H49" s="178">
        <v>500000000</v>
      </c>
      <c r="I49" s="539">
        <v>0</v>
      </c>
      <c r="J49" s="269">
        <v>500000000</v>
      </c>
      <c r="K49" s="211" t="s">
        <v>357</v>
      </c>
      <c r="L49" s="212">
        <v>0.0175</v>
      </c>
      <c r="M49" s="541">
        <v>0.0221665</v>
      </c>
      <c r="N49" s="490" t="s">
        <v>590</v>
      </c>
      <c r="O49" s="637">
        <v>41106</v>
      </c>
      <c r="P49" s="555">
        <v>2801599.305555556</v>
      </c>
      <c r="Q49" s="169">
        <v>43466</v>
      </c>
      <c r="R49" s="82">
        <v>56523</v>
      </c>
      <c r="S49" s="170" t="s">
        <v>410</v>
      </c>
    </row>
    <row r="50" spans="2:19" ht="12">
      <c r="B50" s="538" t="s">
        <v>130</v>
      </c>
      <c r="C50" s="45" t="s">
        <v>421</v>
      </c>
      <c r="D50" s="45" t="s">
        <v>351</v>
      </c>
      <c r="E50" s="48" t="s">
        <v>351</v>
      </c>
      <c r="F50" s="45" t="s">
        <v>352</v>
      </c>
      <c r="G50" s="299">
        <v>1.58</v>
      </c>
      <c r="H50" s="178">
        <v>250000000</v>
      </c>
      <c r="I50" s="539">
        <v>0</v>
      </c>
      <c r="J50" s="269">
        <v>250000000</v>
      </c>
      <c r="K50" s="211" t="s">
        <v>357</v>
      </c>
      <c r="L50" s="212">
        <v>0.0175</v>
      </c>
      <c r="M50" s="541">
        <v>0.0221665</v>
      </c>
      <c r="N50" s="490" t="s">
        <v>590</v>
      </c>
      <c r="O50" s="637">
        <v>41106</v>
      </c>
      <c r="P50" s="555">
        <v>1400799.652777778</v>
      </c>
      <c r="Q50" s="169">
        <v>43466</v>
      </c>
      <c r="R50" s="82">
        <v>56523</v>
      </c>
      <c r="S50" s="170" t="s">
        <v>410</v>
      </c>
    </row>
    <row r="51" spans="2:19" ht="12.75" thickBot="1">
      <c r="B51" s="545"/>
      <c r="C51" s="546"/>
      <c r="D51" s="546"/>
      <c r="E51" s="477"/>
      <c r="F51" s="546"/>
      <c r="G51" s="547"/>
      <c r="H51" s="546"/>
      <c r="I51" s="477"/>
      <c r="J51" s="548"/>
      <c r="K51" s="477"/>
      <c r="L51" s="546"/>
      <c r="M51" s="477"/>
      <c r="N51" s="546"/>
      <c r="O51" s="477"/>
      <c r="P51" s="552"/>
      <c r="Q51" s="477"/>
      <c r="R51" s="546"/>
      <c r="S51" s="550"/>
    </row>
    <row r="52" spans="2:19" ht="12">
      <c r="B52" s="516" t="s">
        <v>512</v>
      </c>
      <c r="C52" s="4"/>
      <c r="D52" s="4"/>
      <c r="E52" s="4"/>
      <c r="F52" s="4"/>
      <c r="G52" s="300"/>
      <c r="H52" s="123"/>
      <c r="I52" s="48"/>
      <c r="J52" s="297"/>
      <c r="K52" s="48"/>
      <c r="L52" s="48"/>
      <c r="M52" s="48"/>
      <c r="N52" s="83"/>
      <c r="O52" s="83"/>
      <c r="P52" s="84"/>
      <c r="Q52" s="85"/>
      <c r="R52" s="4"/>
      <c r="S52" s="5"/>
    </row>
    <row r="55" spans="2:19" ht="12">
      <c r="B55" s="476" t="s">
        <v>105</v>
      </c>
      <c r="C55" s="153">
        <v>40933</v>
      </c>
      <c r="D55" s="153"/>
      <c r="E55" s="4"/>
      <c r="F55" s="151"/>
      <c r="G55" s="300"/>
      <c r="H55" s="4"/>
      <c r="I55" s="698" t="s">
        <v>523</v>
      </c>
      <c r="J55" s="698"/>
      <c r="K55" s="4"/>
      <c r="L55" s="4"/>
      <c r="M55" s="4"/>
      <c r="N55" s="4"/>
      <c r="O55" s="4"/>
      <c r="P55" s="4"/>
      <c r="Q55" s="4"/>
      <c r="R55" s="4"/>
      <c r="S55" s="4"/>
    </row>
    <row r="56" spans="2:19" ht="12.75" thickBot="1">
      <c r="B56" s="531"/>
      <c r="C56" s="531"/>
      <c r="D56" s="531"/>
      <c r="E56" s="531"/>
      <c r="F56" s="151"/>
      <c r="G56" s="532"/>
      <c r="H56" s="531"/>
      <c r="I56" s="531"/>
      <c r="J56" s="533"/>
      <c r="K56" s="531"/>
      <c r="L56" s="531"/>
      <c r="M56" s="531"/>
      <c r="N56" s="531"/>
      <c r="O56" s="531"/>
      <c r="P56" s="531"/>
      <c r="Q56" s="531"/>
      <c r="R56" s="531"/>
      <c r="S56" s="531"/>
    </row>
    <row r="57" spans="2:19" ht="54" customHeight="1" thickBot="1">
      <c r="B57" s="326" t="s">
        <v>524</v>
      </c>
      <c r="C57" s="484" t="s">
        <v>106</v>
      </c>
      <c r="D57" s="326" t="s">
        <v>426</v>
      </c>
      <c r="E57" s="326" t="s">
        <v>427</v>
      </c>
      <c r="F57" s="484" t="s">
        <v>107</v>
      </c>
      <c r="G57" s="534" t="s">
        <v>108</v>
      </c>
      <c r="H57" s="484" t="s">
        <v>109</v>
      </c>
      <c r="I57" s="484" t="s">
        <v>110</v>
      </c>
      <c r="J57" s="485" t="s">
        <v>111</v>
      </c>
      <c r="K57" s="484" t="s">
        <v>112</v>
      </c>
      <c r="L57" s="484" t="s">
        <v>113</v>
      </c>
      <c r="M57" s="484" t="s">
        <v>114</v>
      </c>
      <c r="N57" s="484" t="s">
        <v>115</v>
      </c>
      <c r="O57" s="484" t="s">
        <v>116</v>
      </c>
      <c r="P57" s="484" t="s">
        <v>117</v>
      </c>
      <c r="Q57" s="484" t="s">
        <v>118</v>
      </c>
      <c r="R57" s="484" t="s">
        <v>119</v>
      </c>
      <c r="S57" s="484" t="s">
        <v>153</v>
      </c>
    </row>
    <row r="58" spans="2:19" ht="12">
      <c r="B58" s="154"/>
      <c r="C58" s="44"/>
      <c r="D58" s="44"/>
      <c r="E58" s="155"/>
      <c r="F58" s="44"/>
      <c r="G58" s="301"/>
      <c r="H58" s="156"/>
      <c r="I58" s="157"/>
      <c r="J58" s="268"/>
      <c r="K58" s="159"/>
      <c r="L58" s="160"/>
      <c r="M58" s="161"/>
      <c r="N58" s="162"/>
      <c r="O58" s="161"/>
      <c r="P58" s="163"/>
      <c r="Q58" s="164"/>
      <c r="R58" s="165"/>
      <c r="S58" s="166"/>
    </row>
    <row r="59" spans="2:19" ht="12">
      <c r="B59" s="538" t="s">
        <v>120</v>
      </c>
      <c r="C59" s="45" t="s">
        <v>525</v>
      </c>
      <c r="D59" s="45" t="s">
        <v>424</v>
      </c>
      <c r="E59" s="48" t="s">
        <v>424</v>
      </c>
      <c r="F59" s="45" t="s">
        <v>352</v>
      </c>
      <c r="G59" s="299">
        <v>1.54</v>
      </c>
      <c r="H59" s="178">
        <v>500000000</v>
      </c>
      <c r="I59" s="539">
        <v>0</v>
      </c>
      <c r="J59" s="269">
        <v>500000000</v>
      </c>
      <c r="K59" s="211" t="s">
        <v>355</v>
      </c>
      <c r="L59" s="212">
        <v>0.002</v>
      </c>
      <c r="M59" s="541">
        <v>0.0044025</v>
      </c>
      <c r="N59" s="541" t="s">
        <v>589</v>
      </c>
      <c r="O59" s="543">
        <v>41044</v>
      </c>
      <c r="P59" s="215">
        <v>177322.92</v>
      </c>
      <c r="Q59" s="169" t="s">
        <v>407</v>
      </c>
      <c r="R59" s="82">
        <v>41275</v>
      </c>
      <c r="S59" s="170" t="s">
        <v>414</v>
      </c>
    </row>
    <row r="60" spans="2:19" ht="12">
      <c r="B60" s="538" t="s">
        <v>121</v>
      </c>
      <c r="C60" s="45" t="s">
        <v>526</v>
      </c>
      <c r="D60" s="45" t="s">
        <v>351</v>
      </c>
      <c r="E60" s="48" t="s">
        <v>351</v>
      </c>
      <c r="F60" s="45" t="s">
        <v>352</v>
      </c>
      <c r="G60" s="299">
        <v>1.54</v>
      </c>
      <c r="H60" s="178">
        <v>500000000</v>
      </c>
      <c r="I60" s="539">
        <v>0</v>
      </c>
      <c r="J60" s="269">
        <v>500000000</v>
      </c>
      <c r="K60" s="211" t="s">
        <v>357</v>
      </c>
      <c r="L60" s="212">
        <v>0.0165</v>
      </c>
      <c r="M60" s="541">
        <v>0.0211665</v>
      </c>
      <c r="N60" s="490" t="s">
        <v>590</v>
      </c>
      <c r="O60" s="637">
        <v>41106</v>
      </c>
      <c r="P60" s="555">
        <v>2675210.42</v>
      </c>
      <c r="Q60" s="169">
        <v>42095</v>
      </c>
      <c r="R60" s="82">
        <v>56523</v>
      </c>
      <c r="S60" s="170" t="s">
        <v>410</v>
      </c>
    </row>
    <row r="61" spans="2:19" ht="12">
      <c r="B61" s="538" t="s">
        <v>122</v>
      </c>
      <c r="C61" s="45" t="s">
        <v>527</v>
      </c>
      <c r="D61" s="45" t="s">
        <v>351</v>
      </c>
      <c r="E61" s="48" t="s">
        <v>351</v>
      </c>
      <c r="F61" s="45" t="s">
        <v>354</v>
      </c>
      <c r="G61" s="299">
        <v>0.83</v>
      </c>
      <c r="H61" s="178">
        <v>1200000000</v>
      </c>
      <c r="I61" s="539">
        <v>0</v>
      </c>
      <c r="J61" s="269">
        <v>1200000000</v>
      </c>
      <c r="K61" s="211" t="s">
        <v>358</v>
      </c>
      <c r="L61" s="212">
        <v>0.0155</v>
      </c>
      <c r="M61" s="541">
        <v>0.02307</v>
      </c>
      <c r="N61" s="490" t="s">
        <v>590</v>
      </c>
      <c r="O61" s="637">
        <v>41106</v>
      </c>
      <c r="P61" s="555">
        <v>6997900</v>
      </c>
      <c r="Q61" s="169">
        <v>42095</v>
      </c>
      <c r="R61" s="82">
        <v>56523</v>
      </c>
      <c r="S61" s="170" t="s">
        <v>410</v>
      </c>
    </row>
    <row r="62" spans="2:19" ht="12">
      <c r="B62" s="538" t="s">
        <v>123</v>
      </c>
      <c r="C62" s="45" t="s">
        <v>528</v>
      </c>
      <c r="D62" s="45" t="s">
        <v>351</v>
      </c>
      <c r="E62" s="48" t="s">
        <v>351</v>
      </c>
      <c r="F62" s="45" t="s">
        <v>353</v>
      </c>
      <c r="G62" s="299" t="s">
        <v>359</v>
      </c>
      <c r="H62" s="178">
        <v>175000000</v>
      </c>
      <c r="I62" s="539">
        <v>0</v>
      </c>
      <c r="J62" s="269">
        <v>175000000</v>
      </c>
      <c r="K62" s="211" t="s">
        <v>356</v>
      </c>
      <c r="L62" s="212">
        <v>0.0175</v>
      </c>
      <c r="M62" s="541">
        <v>0.027675</v>
      </c>
      <c r="N62" s="490" t="s">
        <v>590</v>
      </c>
      <c r="O62" s="637">
        <v>41106</v>
      </c>
      <c r="P62" s="555">
        <v>1204164.9590163936</v>
      </c>
      <c r="Q62" s="169">
        <v>42095</v>
      </c>
      <c r="R62" s="82">
        <v>56523</v>
      </c>
      <c r="S62" s="170" t="s">
        <v>410</v>
      </c>
    </row>
    <row r="63" spans="2:19" ht="12">
      <c r="B63" s="538" t="s">
        <v>124</v>
      </c>
      <c r="C63" s="45" t="s">
        <v>529</v>
      </c>
      <c r="D63" s="45" t="s">
        <v>351</v>
      </c>
      <c r="E63" s="48" t="s">
        <v>351</v>
      </c>
      <c r="F63" s="45" t="s">
        <v>530</v>
      </c>
      <c r="G63" s="299">
        <v>118</v>
      </c>
      <c r="H63" s="178">
        <v>20000000000</v>
      </c>
      <c r="I63" s="539">
        <v>0</v>
      </c>
      <c r="J63" s="269">
        <v>20000000000</v>
      </c>
      <c r="K63" s="211" t="s">
        <v>531</v>
      </c>
      <c r="L63" s="212">
        <v>0.0125</v>
      </c>
      <c r="M63" s="541">
        <v>0.0144571</v>
      </c>
      <c r="N63" s="490" t="s">
        <v>590</v>
      </c>
      <c r="O63" s="637">
        <v>41106</v>
      </c>
      <c r="P63" s="555">
        <v>73891844.44</v>
      </c>
      <c r="Q63" s="169">
        <v>42095</v>
      </c>
      <c r="R63" s="82">
        <v>56523</v>
      </c>
      <c r="S63" s="170" t="s">
        <v>410</v>
      </c>
    </row>
    <row r="64" spans="2:19" ht="12">
      <c r="B64" s="538" t="s">
        <v>130</v>
      </c>
      <c r="C64" s="45" t="s">
        <v>532</v>
      </c>
      <c r="D64" s="45" t="s">
        <v>351</v>
      </c>
      <c r="E64" s="48" t="s">
        <v>351</v>
      </c>
      <c r="F64" s="45" t="s">
        <v>353</v>
      </c>
      <c r="G64" s="299" t="s">
        <v>359</v>
      </c>
      <c r="H64" s="178">
        <v>215000000</v>
      </c>
      <c r="I64" s="539">
        <v>0</v>
      </c>
      <c r="J64" s="269">
        <v>215000000</v>
      </c>
      <c r="K64" s="211" t="s">
        <v>356</v>
      </c>
      <c r="L64" s="212">
        <v>0.0185</v>
      </c>
      <c r="M64" s="541">
        <v>0.028675</v>
      </c>
      <c r="N64" s="490" t="s">
        <v>590</v>
      </c>
      <c r="O64" s="637">
        <v>41106</v>
      </c>
      <c r="P64" s="555">
        <v>1532858.9480874317</v>
      </c>
      <c r="Q64" s="169">
        <v>42917</v>
      </c>
      <c r="R64" s="82">
        <v>56523</v>
      </c>
      <c r="S64" s="170" t="s">
        <v>410</v>
      </c>
    </row>
    <row r="65" spans="2:19" ht="12">
      <c r="B65" s="538" t="s">
        <v>127</v>
      </c>
      <c r="C65" s="45" t="s">
        <v>533</v>
      </c>
      <c r="D65" s="45" t="s">
        <v>407</v>
      </c>
      <c r="E65" s="48" t="s">
        <v>407</v>
      </c>
      <c r="F65" s="45" t="s">
        <v>353</v>
      </c>
      <c r="G65" s="299" t="s">
        <v>359</v>
      </c>
      <c r="H65" s="178">
        <v>610000000</v>
      </c>
      <c r="I65" s="539">
        <v>0</v>
      </c>
      <c r="J65" s="269">
        <v>610000000</v>
      </c>
      <c r="K65" s="211" t="s">
        <v>356</v>
      </c>
      <c r="L65" s="212">
        <v>0.009</v>
      </c>
      <c r="M65" s="581">
        <v>0.019175</v>
      </c>
      <c r="N65" s="490" t="s">
        <v>590</v>
      </c>
      <c r="O65" s="637">
        <v>41106</v>
      </c>
      <c r="P65" s="555">
        <v>2908208.333333333</v>
      </c>
      <c r="Q65" s="169" t="s">
        <v>407</v>
      </c>
      <c r="R65" s="82">
        <v>56523</v>
      </c>
      <c r="S65" s="170" t="s">
        <v>409</v>
      </c>
    </row>
    <row r="66" spans="2:19" ht="12.75" thickBot="1">
      <c r="B66" s="545"/>
      <c r="C66" s="546"/>
      <c r="D66" s="546"/>
      <c r="E66" s="477"/>
      <c r="F66" s="546"/>
      <c r="G66" s="547"/>
      <c r="H66" s="546"/>
      <c r="I66" s="477"/>
      <c r="J66" s="548"/>
      <c r="K66" s="477"/>
      <c r="L66" s="546"/>
      <c r="M66" s="477"/>
      <c r="N66" s="546"/>
      <c r="O66" s="477"/>
      <c r="P66" s="552"/>
      <c r="Q66" s="477"/>
      <c r="R66" s="546"/>
      <c r="S66" s="550"/>
    </row>
    <row r="67" spans="2:19" ht="12">
      <c r="B67" s="516" t="s">
        <v>512</v>
      </c>
      <c r="C67" s="4"/>
      <c r="D67" s="4"/>
      <c r="E67" s="4"/>
      <c r="F67" s="4"/>
      <c r="G67" s="300"/>
      <c r="H67" s="123"/>
      <c r="I67" s="48"/>
      <c r="J67" s="297"/>
      <c r="K67" s="48"/>
      <c r="L67" s="48"/>
      <c r="M67" s="48"/>
      <c r="N67" s="83"/>
      <c r="O67" s="83"/>
      <c r="P67" s="84"/>
      <c r="Q67" s="85"/>
      <c r="R67" s="4"/>
      <c r="S67" s="5"/>
    </row>
  </sheetData>
  <sheetProtection/>
  <mergeCells count="5">
    <mergeCell ref="I4:J4"/>
    <mergeCell ref="I18:J18"/>
    <mergeCell ref="I32:J32"/>
    <mergeCell ref="I41:J41"/>
    <mergeCell ref="I55:J5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1"/>
  <headerFooter>
    <oddHeader>&amp;CHolmes Master Trust Investor Report - April 2012</oddHeader>
    <oddFooter>&amp;CPage 7</oddFooter>
  </headerFooter>
</worksheet>
</file>

<file path=xl/worksheets/sheet8.xml><?xml version="1.0" encoding="utf-8"?>
<worksheet xmlns="http://schemas.openxmlformats.org/spreadsheetml/2006/main" xmlns:r="http://schemas.openxmlformats.org/officeDocument/2006/relationships">
  <dimension ref="A2:S13"/>
  <sheetViews>
    <sheetView zoomScalePageLayoutView="0" workbookViewId="0" topLeftCell="G1">
      <selection activeCell="O18" sqref="O18"/>
    </sheetView>
  </sheetViews>
  <sheetFormatPr defaultColWidth="9.140625" defaultRowHeight="12"/>
  <cols>
    <col min="1" max="1" width="9.140625" style="0" customWidth="1"/>
    <col min="2" max="2" width="29.28125" style="0" customWidth="1"/>
    <col min="3" max="3" width="15.28125" style="0" bestFit="1" customWidth="1"/>
    <col min="4" max="4" width="16.7109375" style="0" customWidth="1"/>
    <col min="5" max="5" width="17.57421875" style="0" customWidth="1"/>
    <col min="6" max="6" width="17.7109375" style="0" bestFit="1" customWidth="1"/>
    <col min="7" max="7" width="17.7109375" style="302" customWidth="1"/>
    <col min="8" max="8" width="15.57421875" style="0" customWidth="1"/>
    <col min="9" max="9" width="15.00390625" style="0" customWidth="1"/>
    <col min="10" max="10" width="16.421875" style="270" customWidth="1"/>
    <col min="11" max="11" width="15.140625" style="0" bestFit="1" customWidth="1"/>
    <col min="12" max="12" width="9.57421875" style="0" bestFit="1" customWidth="1"/>
    <col min="13" max="13" width="11.140625" style="0" bestFit="1" customWidth="1"/>
    <col min="14" max="14" width="17.421875" style="0" customWidth="1"/>
    <col min="15" max="15" width="11.00390625" style="0" customWidth="1"/>
    <col min="16" max="16" width="13.28125" style="0" bestFit="1" customWidth="1"/>
    <col min="17" max="17" width="9.421875" style="0" customWidth="1"/>
    <col min="18" max="18" width="9.7109375" style="0" customWidth="1"/>
    <col min="19" max="19" width="10.00390625" style="0" customWidth="1"/>
  </cols>
  <sheetData>
    <row r="2" spans="2:19" ht="12.75" thickBot="1">
      <c r="B2" s="148" t="s">
        <v>104</v>
      </c>
      <c r="C2" s="42"/>
      <c r="D2" s="42"/>
      <c r="E2" s="149"/>
      <c r="F2" s="80"/>
      <c r="G2" s="298"/>
      <c r="H2" s="80"/>
      <c r="I2" s="80"/>
      <c r="J2" s="266"/>
      <c r="K2" s="80"/>
      <c r="L2" s="80"/>
      <c r="M2" s="80"/>
      <c r="N2" s="80"/>
      <c r="O2" s="80"/>
      <c r="P2" s="80"/>
      <c r="Q2" s="80"/>
      <c r="R2" s="80"/>
      <c r="S2" s="150"/>
    </row>
    <row r="3" ht="12">
      <c r="A3" s="635"/>
    </row>
    <row r="4" ht="12">
      <c r="A4" s="635"/>
    </row>
    <row r="5" spans="1:19" ht="12">
      <c r="A5" s="635"/>
      <c r="B5" s="476" t="s">
        <v>105</v>
      </c>
      <c r="C5" s="153">
        <v>41018</v>
      </c>
      <c r="D5" s="153"/>
      <c r="E5" s="4"/>
      <c r="F5" s="151"/>
      <c r="G5" s="300"/>
      <c r="H5" s="4"/>
      <c r="I5" s="698" t="s">
        <v>602</v>
      </c>
      <c r="J5" s="698"/>
      <c r="K5" s="4"/>
      <c r="L5" s="4"/>
      <c r="M5" s="4"/>
      <c r="N5" s="4"/>
      <c r="O5" s="4"/>
      <c r="P5" s="4"/>
      <c r="Q5" s="4"/>
      <c r="R5" s="4"/>
      <c r="S5" s="4"/>
    </row>
    <row r="6" spans="1:19" ht="12.75" thickBot="1">
      <c r="A6" s="635"/>
      <c r="B6" s="531"/>
      <c r="C6" s="531"/>
      <c r="D6" s="531"/>
      <c r="E6" s="531"/>
      <c r="F6" s="151"/>
      <c r="G6" s="532"/>
      <c r="H6" s="531"/>
      <c r="I6" s="531"/>
      <c r="J6" s="533"/>
      <c r="K6" s="531"/>
      <c r="L6" s="531"/>
      <c r="M6" s="531"/>
      <c r="N6" s="531"/>
      <c r="O6" s="531"/>
      <c r="P6" s="531"/>
      <c r="Q6" s="531"/>
      <c r="R6" s="531"/>
      <c r="S6" s="531"/>
    </row>
    <row r="7" spans="1:19" ht="54" customHeight="1" thickBot="1">
      <c r="A7" s="635"/>
      <c r="B7" s="326" t="s">
        <v>583</v>
      </c>
      <c r="C7" s="484" t="s">
        <v>106</v>
      </c>
      <c r="D7" s="326" t="s">
        <v>426</v>
      </c>
      <c r="E7" s="326" t="s">
        <v>427</v>
      </c>
      <c r="F7" s="484" t="s">
        <v>107</v>
      </c>
      <c r="G7" s="534" t="s">
        <v>108</v>
      </c>
      <c r="H7" s="484" t="s">
        <v>109</v>
      </c>
      <c r="I7" s="484" t="s">
        <v>110</v>
      </c>
      <c r="J7" s="485" t="s">
        <v>111</v>
      </c>
      <c r="K7" s="484" t="s">
        <v>112</v>
      </c>
      <c r="L7" s="484" t="s">
        <v>113</v>
      </c>
      <c r="M7" s="484" t="s">
        <v>114</v>
      </c>
      <c r="N7" s="484" t="s">
        <v>115</v>
      </c>
      <c r="O7" s="484" t="s">
        <v>116</v>
      </c>
      <c r="P7" s="484" t="s">
        <v>117</v>
      </c>
      <c r="Q7" s="484" t="s">
        <v>118</v>
      </c>
      <c r="R7" s="484" t="s">
        <v>119</v>
      </c>
      <c r="S7" s="484" t="s">
        <v>153</v>
      </c>
    </row>
    <row r="8" spans="1:19" ht="12">
      <c r="A8" s="635"/>
      <c r="B8" s="154"/>
      <c r="C8" s="44"/>
      <c r="D8" s="44"/>
      <c r="E8" s="155"/>
      <c r="F8" s="44"/>
      <c r="G8" s="301"/>
      <c r="H8" s="156"/>
      <c r="I8" s="157"/>
      <c r="J8" s="268"/>
      <c r="K8" s="159"/>
      <c r="L8" s="160"/>
      <c r="M8" s="161"/>
      <c r="N8" s="162"/>
      <c r="O8" s="161"/>
      <c r="P8" s="163"/>
      <c r="Q8" s="164"/>
      <c r="R8" s="165"/>
      <c r="S8" s="166"/>
    </row>
    <row r="9" spans="1:19" ht="12">
      <c r="A9" s="635"/>
      <c r="B9" s="538" t="s">
        <v>120</v>
      </c>
      <c r="C9" s="45" t="s">
        <v>584</v>
      </c>
      <c r="D9" s="45" t="s">
        <v>351</v>
      </c>
      <c r="E9" s="48" t="s">
        <v>351</v>
      </c>
      <c r="F9" s="45" t="s">
        <v>352</v>
      </c>
      <c r="G9" s="299">
        <v>1.592</v>
      </c>
      <c r="H9" s="178">
        <v>1250000000</v>
      </c>
      <c r="I9" s="539">
        <v>0</v>
      </c>
      <c r="J9" s="269">
        <v>1250000000</v>
      </c>
      <c r="K9" s="211" t="s">
        <v>357</v>
      </c>
      <c r="L9" s="212">
        <v>0.0155</v>
      </c>
      <c r="M9" s="541">
        <v>0.0201565</v>
      </c>
      <c r="N9" s="541" t="s">
        <v>586</v>
      </c>
      <c r="O9" s="543">
        <v>41106</v>
      </c>
      <c r="P9" s="215">
        <v>6158930.56</v>
      </c>
      <c r="Q9" s="169" t="s">
        <v>407</v>
      </c>
      <c r="R9" s="82">
        <v>56523</v>
      </c>
      <c r="S9" s="170" t="s">
        <v>409</v>
      </c>
    </row>
    <row r="10" spans="1:19" ht="12">
      <c r="A10" s="635"/>
      <c r="B10" s="538" t="s">
        <v>127</v>
      </c>
      <c r="C10" s="45" t="s">
        <v>585</v>
      </c>
      <c r="D10" s="45" t="s">
        <v>407</v>
      </c>
      <c r="E10" s="48" t="s">
        <v>407</v>
      </c>
      <c r="F10" s="45" t="s">
        <v>353</v>
      </c>
      <c r="G10" s="299" t="s">
        <v>359</v>
      </c>
      <c r="H10" s="178">
        <v>175000000</v>
      </c>
      <c r="I10" s="539">
        <v>0</v>
      </c>
      <c r="J10" s="178">
        <v>175000000</v>
      </c>
      <c r="K10" s="211" t="s">
        <v>356</v>
      </c>
      <c r="L10" s="212">
        <v>0.009</v>
      </c>
      <c r="M10" s="581">
        <v>0.0189307</v>
      </c>
      <c r="N10" s="541" t="s">
        <v>586</v>
      </c>
      <c r="O10" s="543">
        <v>41106</v>
      </c>
      <c r="P10" s="555">
        <v>796537.6502732241</v>
      </c>
      <c r="Q10" s="169" t="s">
        <v>407</v>
      </c>
      <c r="R10" s="82">
        <v>56523</v>
      </c>
      <c r="S10" s="170" t="s">
        <v>409</v>
      </c>
    </row>
    <row r="11" spans="1:19" ht="12.75" thickBot="1">
      <c r="A11" s="635"/>
      <c r="B11" s="545"/>
      <c r="C11" s="546"/>
      <c r="D11" s="546"/>
      <c r="E11" s="477"/>
      <c r="F11" s="546"/>
      <c r="G11" s="547"/>
      <c r="H11" s="546"/>
      <c r="I11" s="477"/>
      <c r="J11" s="548"/>
      <c r="K11" s="477"/>
      <c r="L11" s="546"/>
      <c r="M11" s="477"/>
      <c r="N11" s="546"/>
      <c r="O11" s="477"/>
      <c r="P11" s="552"/>
      <c r="Q11" s="477"/>
      <c r="R11" s="546"/>
      <c r="S11" s="550"/>
    </row>
    <row r="12" spans="2:19" ht="12">
      <c r="B12" s="516" t="s">
        <v>512</v>
      </c>
      <c r="C12" s="4"/>
      <c r="D12" s="4"/>
      <c r="E12" s="4"/>
      <c r="F12" s="4"/>
      <c r="G12" s="300"/>
      <c r="H12" s="123"/>
      <c r="I12" s="48"/>
      <c r="J12" s="297"/>
      <c r="K12" s="48"/>
      <c r="L12" s="48"/>
      <c r="M12" s="48"/>
      <c r="N12" s="83"/>
      <c r="O12" s="83"/>
      <c r="P12" s="84"/>
      <c r="Q12" s="85"/>
      <c r="R12" s="4"/>
      <c r="S12" s="5"/>
    </row>
    <row r="13" ht="12">
      <c r="M13" s="660"/>
    </row>
  </sheetData>
  <sheetProtection/>
  <mergeCells count="1">
    <mergeCell ref="I5:J5"/>
  </mergeCells>
  <printOptions/>
  <pageMargins left="0.7086614173228347" right="0.7086614173228347" top="0.7480314960629921" bottom="0.7480314960629921" header="0.31496062992125984" footer="0.31496062992125984"/>
  <pageSetup horizontalDpi="600" verticalDpi="600" orientation="landscape" paperSize="9" scale="49" r:id="rId1"/>
  <headerFooter>
    <oddHeader>&amp;CHolmes Master Trust Investor Report - April 2012</oddHeader>
  </headerFooter>
</worksheet>
</file>

<file path=xl/worksheets/sheet9.xml><?xml version="1.0" encoding="utf-8"?>
<worksheet xmlns="http://schemas.openxmlformats.org/spreadsheetml/2006/main" xmlns:r="http://schemas.openxmlformats.org/officeDocument/2006/relationships">
  <dimension ref="B2:H44"/>
  <sheetViews>
    <sheetView view="pageLayout" workbookViewId="0" topLeftCell="A1">
      <selection activeCell="F36" sqref="F36"/>
    </sheetView>
  </sheetViews>
  <sheetFormatPr defaultColWidth="9.140625" defaultRowHeight="12"/>
  <cols>
    <col min="1" max="1" width="8.57421875" style="0" customWidth="1"/>
    <col min="2" max="2" width="50.140625" style="0" customWidth="1"/>
    <col min="3" max="3" width="20.28125" style="0" customWidth="1"/>
    <col min="4" max="4" width="11.7109375" style="0" customWidth="1"/>
    <col min="5" max="5" width="14.7109375" style="0" customWidth="1"/>
    <col min="6" max="6" width="16.7109375" style="0" customWidth="1"/>
    <col min="7" max="7" width="17.140625" style="0" customWidth="1"/>
    <col min="8" max="8" width="46.28125" style="0" bestFit="1" customWidth="1"/>
    <col min="9" max="9" width="16.7109375" style="0" customWidth="1"/>
    <col min="10" max="10" width="9.140625" style="0" customWidth="1"/>
    <col min="11" max="11" width="12.28125" style="0" bestFit="1" customWidth="1"/>
  </cols>
  <sheetData>
    <row r="1" ht="12.75" thickBot="1"/>
    <row r="2" spans="2:7" ht="12">
      <c r="B2" s="118" t="s">
        <v>316</v>
      </c>
      <c r="C2" s="118" t="s">
        <v>20</v>
      </c>
      <c r="D2" s="249" t="s">
        <v>131</v>
      </c>
      <c r="E2" s="235" t="s">
        <v>132</v>
      </c>
      <c r="F2" s="118" t="s">
        <v>133</v>
      </c>
      <c r="G2" s="118" t="s">
        <v>317</v>
      </c>
    </row>
    <row r="3" spans="2:7" ht="12.75" thickBot="1">
      <c r="B3" s="119"/>
      <c r="C3" s="119" t="s">
        <v>16</v>
      </c>
      <c r="D3" s="119"/>
      <c r="E3" s="236" t="s">
        <v>134</v>
      </c>
      <c r="F3" s="250" t="s">
        <v>135</v>
      </c>
      <c r="G3" s="119"/>
    </row>
    <row r="4" spans="2:7" ht="12">
      <c r="B4" s="86"/>
      <c r="C4" s="245"/>
      <c r="D4" s="245"/>
      <c r="E4" s="245"/>
      <c r="F4" s="87"/>
      <c r="G4" s="245"/>
    </row>
    <row r="5" spans="2:8" ht="12">
      <c r="B5" s="61" t="s">
        <v>318</v>
      </c>
      <c r="C5" s="445">
        <v>10293614666</v>
      </c>
      <c r="D5" s="74">
        <f>C5/$C$7</f>
        <v>0.8487048974237731</v>
      </c>
      <c r="E5" s="74">
        <f>C6/C7</f>
        <v>0.15129510257622691</v>
      </c>
      <c r="F5" s="74">
        <f>(C6+C10)/C7</f>
        <v>0.18963418851516178</v>
      </c>
      <c r="G5" s="74">
        <v>0.083</v>
      </c>
      <c r="H5" s="635"/>
    </row>
    <row r="6" spans="2:8" ht="12.75" thickBot="1">
      <c r="B6" s="61" t="s">
        <v>136</v>
      </c>
      <c r="C6" s="445">
        <v>1835000000</v>
      </c>
      <c r="D6" s="74">
        <f>C6/$C$7</f>
        <v>0.15129510257622691</v>
      </c>
      <c r="E6" s="74">
        <v>0</v>
      </c>
      <c r="F6" s="74">
        <v>0</v>
      </c>
      <c r="G6" s="74">
        <v>0</v>
      </c>
      <c r="H6" s="635"/>
    </row>
    <row r="7" spans="2:8" ht="12">
      <c r="B7" s="61"/>
      <c r="C7" s="251">
        <f>SUM(C5:C6)</f>
        <v>12128614666</v>
      </c>
      <c r="D7" s="88">
        <v>1</v>
      </c>
      <c r="E7" s="74"/>
      <c r="F7" s="252"/>
      <c r="G7" s="253"/>
      <c r="H7" s="635"/>
    </row>
    <row r="8" spans="2:8" ht="12.75" thickBot="1">
      <c r="B8" s="61"/>
      <c r="C8" s="89"/>
      <c r="D8" s="74"/>
      <c r="E8" s="74"/>
      <c r="F8" s="252"/>
      <c r="G8" s="253"/>
      <c r="H8" s="635"/>
    </row>
    <row r="9" spans="2:8" ht="12">
      <c r="B9" s="60"/>
      <c r="C9" s="90"/>
      <c r="D9" s="88"/>
      <c r="E9" s="88"/>
      <c r="F9" s="254"/>
      <c r="G9" s="255"/>
      <c r="H9" s="635"/>
    </row>
    <row r="10" spans="2:8" ht="12">
      <c r="B10" s="61" t="s">
        <v>319</v>
      </c>
      <c r="C10" s="89">
        <v>465000000</v>
      </c>
      <c r="D10" s="74">
        <f>C10/C7</f>
        <v>0.03833908593893488</v>
      </c>
      <c r="E10" s="74"/>
      <c r="F10" s="252"/>
      <c r="G10" s="253"/>
      <c r="H10" s="635"/>
    </row>
    <row r="11" spans="2:8" ht="12.75" thickBot="1">
      <c r="B11" s="63"/>
      <c r="C11" s="91"/>
      <c r="D11" s="91"/>
      <c r="E11" s="92"/>
      <c r="F11" s="256"/>
      <c r="G11" s="92"/>
      <c r="H11" s="635"/>
    </row>
    <row r="12" spans="2:7" ht="12.75" customHeight="1">
      <c r="B12" s="51"/>
      <c r="C12" s="93"/>
      <c r="D12" s="93"/>
      <c r="E12" s="75"/>
      <c r="F12" s="94"/>
      <c r="G12" s="75"/>
    </row>
    <row r="13" spans="2:7" ht="12.75" thickBot="1">
      <c r="B13" s="94"/>
      <c r="C13" s="94"/>
      <c r="D13" s="93"/>
      <c r="E13" s="75"/>
      <c r="F13" s="94"/>
      <c r="G13" s="75"/>
    </row>
    <row r="14" spans="2:7" ht="12">
      <c r="B14" s="60" t="s">
        <v>137</v>
      </c>
      <c r="C14" s="460">
        <v>0</v>
      </c>
      <c r="D14" s="48"/>
      <c r="E14" s="48"/>
      <c r="F14" s="48"/>
      <c r="G14" s="48"/>
    </row>
    <row r="15" spans="2:7" ht="12">
      <c r="B15" s="61" t="s">
        <v>138</v>
      </c>
      <c r="C15" s="461">
        <v>0</v>
      </c>
      <c r="D15" s="93"/>
      <c r="E15" s="95"/>
      <c r="F15" s="48"/>
      <c r="G15" s="48"/>
    </row>
    <row r="16" spans="2:7" ht="12">
      <c r="B16" s="61" t="s">
        <v>139</v>
      </c>
      <c r="C16" s="461">
        <v>0</v>
      </c>
      <c r="D16" s="93"/>
      <c r="E16" s="84"/>
      <c r="F16" s="4"/>
      <c r="G16" s="4"/>
    </row>
    <row r="17" spans="2:7" ht="12">
      <c r="B17" s="61" t="s">
        <v>140</v>
      </c>
      <c r="C17" s="461">
        <v>0</v>
      </c>
      <c r="D17" s="93"/>
      <c r="E17" s="4"/>
      <c r="F17" s="4"/>
      <c r="G17" s="4"/>
    </row>
    <row r="18" spans="2:7" ht="12">
      <c r="B18" s="61" t="s">
        <v>141</v>
      </c>
      <c r="C18" s="461">
        <v>0</v>
      </c>
      <c r="D18" s="93"/>
      <c r="E18" s="95"/>
      <c r="F18" s="48"/>
      <c r="G18" s="48"/>
    </row>
    <row r="19" spans="2:7" ht="12.75" thickBot="1">
      <c r="B19" s="96" t="s">
        <v>142</v>
      </c>
      <c r="C19" s="462">
        <v>0</v>
      </c>
      <c r="D19" s="93"/>
      <c r="E19" s="95"/>
      <c r="F19" s="48"/>
      <c r="G19" s="48"/>
    </row>
    <row r="20" spans="2:7" ht="12">
      <c r="B20" s="13"/>
      <c r="C20" s="13"/>
      <c r="D20" s="97"/>
      <c r="E20" s="98"/>
      <c r="F20" s="48"/>
      <c r="G20" s="48"/>
    </row>
    <row r="21" spans="2:7" ht="12.75" thickBot="1">
      <c r="B21" s="94"/>
      <c r="C21" s="94"/>
      <c r="D21" s="93"/>
      <c r="E21" s="75"/>
      <c r="F21" s="94"/>
      <c r="G21" s="75"/>
    </row>
    <row r="22" spans="2:4" ht="12">
      <c r="B22" s="117" t="s">
        <v>320</v>
      </c>
      <c r="C22" s="120"/>
      <c r="D22" s="4"/>
    </row>
    <row r="23" spans="2:4" ht="12.75" thickBot="1">
      <c r="B23" s="121"/>
      <c r="C23" s="122"/>
      <c r="D23" s="4"/>
    </row>
    <row r="24" spans="2:4" ht="12">
      <c r="B24" s="61" t="s">
        <v>143</v>
      </c>
      <c r="C24" s="89">
        <v>465000000</v>
      </c>
      <c r="D24" s="4"/>
    </row>
    <row r="25" spans="2:4" ht="12">
      <c r="B25" s="61" t="s">
        <v>144</v>
      </c>
      <c r="C25" s="89">
        <v>0</v>
      </c>
      <c r="D25" s="4"/>
    </row>
    <row r="26" spans="2:4" ht="12">
      <c r="B26" s="61" t="s">
        <v>145</v>
      </c>
      <c r="C26" s="89">
        <v>0</v>
      </c>
      <c r="D26" s="4"/>
    </row>
    <row r="27" spans="2:7" ht="12.75" thickBot="1">
      <c r="B27" s="63" t="s">
        <v>146</v>
      </c>
      <c r="C27" s="91">
        <v>465000000</v>
      </c>
      <c r="D27" s="4"/>
      <c r="E27" s="75"/>
      <c r="F27" s="94"/>
      <c r="G27" s="8"/>
    </row>
    <row r="28" spans="2:7" ht="12.75" thickBot="1">
      <c r="B28" s="51"/>
      <c r="C28" s="93"/>
      <c r="D28" s="4"/>
      <c r="E28" s="75"/>
      <c r="F28" s="94"/>
      <c r="G28" s="8"/>
    </row>
    <row r="29" spans="2:7" ht="12.75" thickBot="1">
      <c r="B29" s="261" t="s">
        <v>341</v>
      </c>
      <c r="C29" s="221"/>
      <c r="D29" s="4"/>
      <c r="E29" s="75"/>
      <c r="F29" s="94"/>
      <c r="G29" s="8"/>
    </row>
    <row r="30" spans="2:7" ht="12.75" thickBot="1">
      <c r="B30" s="262" t="s">
        <v>540</v>
      </c>
      <c r="C30" s="463">
        <v>891307000</v>
      </c>
      <c r="D30" s="4"/>
      <c r="E30" s="75"/>
      <c r="F30" s="94"/>
      <c r="G30" s="8"/>
    </row>
    <row r="31" spans="2:7" ht="12">
      <c r="B31" s="4"/>
      <c r="C31" s="4"/>
      <c r="D31" s="93"/>
      <c r="E31" s="4"/>
      <c r="F31" s="4"/>
      <c r="G31" s="4"/>
    </row>
    <row r="32" spans="2:7" ht="12.75" thickBot="1">
      <c r="B32" s="4"/>
      <c r="C32" s="4"/>
      <c r="D32" s="4"/>
      <c r="E32" s="4"/>
      <c r="F32" s="4"/>
      <c r="G32" s="8"/>
    </row>
    <row r="33" spans="2:7" ht="12">
      <c r="B33" s="117" t="s">
        <v>321</v>
      </c>
      <c r="C33" s="257"/>
      <c r="D33" s="8"/>
      <c r="E33" s="8"/>
      <c r="F33" s="8"/>
      <c r="G33" s="4"/>
    </row>
    <row r="34" spans="2:7" ht="12.75" thickBot="1">
      <c r="B34" s="121"/>
      <c r="C34" s="258"/>
      <c r="D34" s="8"/>
      <c r="E34" s="8"/>
      <c r="F34" s="8"/>
      <c r="G34" s="4"/>
    </row>
    <row r="35" spans="2:7" ht="12">
      <c r="B35" s="259" t="s">
        <v>608</v>
      </c>
      <c r="C35" s="464">
        <v>0.030079071054272728</v>
      </c>
      <c r="D35" s="8"/>
      <c r="E35" s="99"/>
      <c r="F35" s="99"/>
      <c r="G35" s="13"/>
    </row>
    <row r="36" spans="2:7" ht="12.75" thickBot="1">
      <c r="B36" s="96" t="s">
        <v>322</v>
      </c>
      <c r="C36" s="465">
        <v>0.016219120446245093</v>
      </c>
      <c r="D36" s="8"/>
      <c r="E36" s="99"/>
      <c r="F36" s="99"/>
      <c r="G36" s="13"/>
    </row>
    <row r="37" spans="2:7" ht="12">
      <c r="B37" s="8" t="s">
        <v>323</v>
      </c>
      <c r="C37" s="48"/>
      <c r="D37" s="8"/>
      <c r="E37" s="95"/>
      <c r="F37" s="95"/>
      <c r="G37" s="95"/>
    </row>
    <row r="38" spans="2:7" ht="12">
      <c r="B38" s="8" t="s">
        <v>611</v>
      </c>
      <c r="C38" s="48"/>
      <c r="D38" s="8"/>
      <c r="E38" s="95"/>
      <c r="F38" s="95"/>
      <c r="G38" s="95"/>
    </row>
    <row r="39" ht="12.75" thickBot="1"/>
    <row r="40" spans="2:3" ht="12">
      <c r="B40" s="60" t="s">
        <v>324</v>
      </c>
      <c r="C40" s="559">
        <v>282894262.89</v>
      </c>
    </row>
    <row r="41" spans="2:3" ht="12">
      <c r="B41" s="87" t="s">
        <v>325</v>
      </c>
      <c r="C41" s="560">
        <v>0</v>
      </c>
    </row>
    <row r="42" spans="2:3" ht="12">
      <c r="B42" s="87" t="s">
        <v>326</v>
      </c>
      <c r="C42" s="560">
        <v>0</v>
      </c>
    </row>
    <row r="43" spans="2:3" ht="12.75" thickBot="1">
      <c r="B43" s="260" t="s">
        <v>327</v>
      </c>
      <c r="C43" s="561">
        <v>0</v>
      </c>
    </row>
    <row r="44" spans="2:3" ht="12.75" thickBot="1">
      <c r="B44" s="63" t="s">
        <v>513</v>
      </c>
      <c r="C44" s="561">
        <v>282894262.89</v>
      </c>
    </row>
  </sheetData>
  <sheetProtection/>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&amp;CHolmes Master Trust Investor Report - April 2012</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kpend5</dc:creator>
  <cp:keywords/>
  <dc:description/>
  <cp:lastModifiedBy>x341518</cp:lastModifiedBy>
  <cp:lastPrinted>2012-06-15T12:30:18Z</cp:lastPrinted>
  <dcterms:created xsi:type="dcterms:W3CDTF">2011-08-15T10:47:16Z</dcterms:created>
  <dcterms:modified xsi:type="dcterms:W3CDTF">2014-03-21T11:00:30Z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