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8960" windowHeight="11580"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s>
  <externalReferences>
    <externalReference r:id="rId14"/>
    <externalReference r:id="rId15"/>
  </externalReferences>
  <definedNames>
    <definedName name="_xlnm.Print_Area" localSheetId="1">'Page 2'!$B$1:$G$34</definedName>
    <definedName name="_xlnm.Print_Area" localSheetId="8">'Page 9'!$A$1:$M$77</definedName>
    <definedName name="CPRMonthly">'[1]CPRfrom TrustCalcs'!$C$10</definedName>
  </definedNames>
  <calcPr fullCalcOnLoad="1"/>
</workbook>
</file>

<file path=xl/sharedStrings.xml><?xml version="1.0" encoding="utf-8"?>
<sst xmlns="http://schemas.openxmlformats.org/spreadsheetml/2006/main" count="1368" uniqueCount="567">
  <si>
    <t>Report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</si>
  <si>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</si>
  <si>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</si>
  <si>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</si>
  <si>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</si>
  <si>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</si>
  <si>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</si>
  <si>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Mortgage Loan Profile</t>
  </si>
  <si>
    <t>Original number of Mortgage Loans in Pool</t>
  </si>
  <si>
    <t>Original current value of Mortgage Loans in Pool</t>
  </si>
  <si>
    <t>Current number of Mortgage Loans in Pool</t>
  </si>
  <si>
    <t xml:space="preserve">Current value of Mortgage Loans in Pool </t>
  </si>
  <si>
    <t>COLLATERAL REPORT</t>
  </si>
  <si>
    <t>Arrears Analysis of Non Repossessed Mortgage Loans</t>
  </si>
  <si>
    <t>Number</t>
  </si>
  <si>
    <t>Current balance</t>
  </si>
  <si>
    <t xml:space="preserve">Arrears </t>
  </si>
  <si>
    <t>By Number</t>
  </si>
  <si>
    <t>By current 
balance</t>
  </si>
  <si>
    <t>£</t>
  </si>
  <si>
    <t>%</t>
  </si>
  <si>
    <t>Less than 1 month in arrears</t>
  </si>
  <si>
    <t>More than 12 months in arrears</t>
  </si>
  <si>
    <t>Total</t>
  </si>
  <si>
    <t>Properties in Possession</t>
  </si>
  <si>
    <t>Total Properties in Possession Since Inception</t>
  </si>
  <si>
    <t>Repossessed (In Month)</t>
  </si>
  <si>
    <t>Sold (In Month)</t>
  </si>
  <si>
    <t>Current Number in Possession</t>
  </si>
  <si>
    <t>Total Properties Sold Since Inception</t>
  </si>
  <si>
    <t>Losses on Properties in Possession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</si>
  <si>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</si>
  <si>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</si>
  <si>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</si>
  <si>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</si>
  <si>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</si>
  <si>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</si>
  <si>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</si>
  <si>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</si>
  <si>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Repurchases 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</si>
  <si>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</si>
  <si>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</si>
  <si>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</si>
  <si>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</si>
  <si>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</si>
  <si>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</si>
  <si>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</si>
  <si>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</si>
  <si>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</si>
  <si>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</si>
  <si>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</si>
  <si>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</si>
  <si>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</si>
  <si>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</si>
  <si>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</si>
  <si>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</si>
  <si>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</si>
  <si>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</si>
  <si>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</si>
  <si>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</si>
  <si>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</si>
  <si>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</si>
  <si>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</si>
  <si>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</si>
  <si>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</si>
  <si>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</si>
  <si>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</si>
  <si>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</si>
  <si>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</si>
  <si>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</si>
  <si>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</si>
  <si>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</si>
  <si>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</si>
  <si>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</si>
  <si>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</si>
  <si>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</si>
  <si>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</si>
  <si>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</si>
  <si>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</si>
  <si>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</si>
  <si>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</si>
  <si>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</si>
  <si>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</si>
  <si>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</si>
  <si>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</si>
  <si>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</si>
  <si>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</si>
  <si>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</si>
  <si>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</si>
  <si>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</si>
  <si>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</si>
  <si>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</si>
  <si>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</si>
  <si>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</si>
  <si>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</si>
  <si>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</si>
  <si>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</si>
  <si>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</si>
  <si>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</si>
  <si>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</si>
  <si>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</si>
  <si>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</si>
  <si>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</si>
  <si>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</si>
  <si>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</si>
  <si>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</si>
  <si>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</si>
  <si>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</si>
  <si>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</si>
  <si>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</si>
  <si>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</si>
  <si>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</si>
  <si>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</si>
  <si>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</si>
  <si>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</si>
  <si>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</si>
  <si>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</si>
  <si>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</si>
  <si>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</si>
  <si>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</si>
  <si>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</si>
  <si>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</si>
  <si>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</si>
  <si>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</si>
  <si>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</si>
  <si>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</si>
  <si>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</si>
  <si>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</si>
  <si>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</si>
  <si>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</si>
  <si>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</si>
  <si>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</si>
  <si>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</si>
  <si>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</si>
  <si>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</si>
  <si>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</si>
  <si>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</si>
  <si>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</si>
  <si>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</si>
  <si>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</si>
  <si>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</si>
  <si>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</si>
  <si>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</si>
  <si>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</si>
  <si>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</si>
  <si>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</si>
  <si>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</si>
  <si>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</si>
  <si>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</si>
  <si>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</si>
  <si>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</si>
  <si>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</si>
  <si>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</si>
  <si>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</si>
  <si>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None</t>
  </si>
  <si>
    <t xml:space="preserve">Non Asset </t>
  </si>
  <si>
    <t>An arrears trigger event will occur if:</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</si>
  <si>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</si>
  <si>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</si>
  <si>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</si>
  <si>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</si>
  <si>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</si>
  <si>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</si>
  <si>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</si>
  <si>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</si>
  <si>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</si>
  <si>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</si>
  <si>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</si>
  <si>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</si>
  <si>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</si>
  <si>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</si>
  <si>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</si>
  <si>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</si>
  <si>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</si>
  <si>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</si>
  <si>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</si>
  <si>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</si>
  <si>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&gt;95%</t>
  </si>
  <si>
    <t>Series 2011-2 Notes</t>
  </si>
  <si>
    <t>2011-2</t>
  </si>
  <si>
    <t xml:space="preserve">   Insolvency event occurs in relation to Seller.</t>
  </si>
  <si>
    <t>MORTGAGES TRUSTEE REVENUE WATERFALL</t>
  </si>
  <si>
    <t>FUNDING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</si>
  <si>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</si>
  <si>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</si>
  <si>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</si>
  <si>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</si>
  <si>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</si>
  <si>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</si>
  <si>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</si>
  <si>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</si>
  <si>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</si>
  <si>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</si>
  <si>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Funding 1 Corporate Services Fees</t>
  </si>
  <si>
    <t>Account Bank Fees</t>
  </si>
  <si>
    <t>Issuer Cash Manager Fees</t>
  </si>
  <si>
    <t>Issuer Corporate Services Fees</t>
  </si>
  <si>
    <t>Funding 1</t>
  </si>
  <si>
    <t>Payment to Funding 1 Swap Provider</t>
  </si>
  <si>
    <t>Issuer Account Bank Fees</t>
  </si>
  <si>
    <t>Seller</t>
  </si>
  <si>
    <t>Interest on AAA loan tranches</t>
  </si>
  <si>
    <t>Interest on Class A notes</t>
  </si>
  <si>
    <t>Credit to AAA principal deficiency ledger</t>
  </si>
  <si>
    <t>MORTGAGES TRUSTEE PRINCIPAL WATERFALL</t>
  </si>
  <si>
    <t>Interest on Class Z notes</t>
  </si>
  <si>
    <t>Funding</t>
  </si>
  <si>
    <t>Excluded Issuer Swap Payments</t>
  </si>
  <si>
    <t>Credit to NR principal deficiency ledger</t>
  </si>
  <si>
    <t xml:space="preserve">Issuer profit </t>
  </si>
  <si>
    <t>Interest on NR loan tranches</t>
  </si>
  <si>
    <t>ISSUER PRINCIPAL WATERFALL</t>
  </si>
  <si>
    <t>Repayment of Class A Notes</t>
  </si>
  <si>
    <t xml:space="preserve">Profit to Funding 1 </t>
  </si>
  <si>
    <t>Repayment of Class Z Notes</t>
  </si>
  <si>
    <t>Payment of Funding 1 Start-up Loan</t>
  </si>
  <si>
    <t>Deferred Consideraation</t>
  </si>
  <si>
    <t>FUNDING PRINCIPAL WATERFALL</t>
  </si>
  <si>
    <t>Repayment of AAA loan tranches</t>
  </si>
  <si>
    <t>Repayment of NR loan tranches</t>
  </si>
  <si>
    <t>Credit to Cash Accumulation Ledger</t>
  </si>
  <si>
    <t>Currency Notional</t>
  </si>
  <si>
    <t>Receive Reference Rate</t>
  </si>
  <si>
    <t xml:space="preserve">Receive margin </t>
  </si>
  <si>
    <t xml:space="preserve">Receive Rate </t>
  </si>
  <si>
    <t>Received</t>
  </si>
  <si>
    <t>£ Notional</t>
  </si>
  <si>
    <t>Pay reference rate</t>
  </si>
  <si>
    <t xml:space="preserve">Pay margin </t>
  </si>
  <si>
    <t>Pay rate</t>
  </si>
  <si>
    <t>Paid</t>
  </si>
  <si>
    <t>Collateral Postings</t>
  </si>
  <si>
    <t>WATERFALLS</t>
  </si>
  <si>
    <t>Interest on AA loan tranches</t>
  </si>
  <si>
    <t>Credit to AA principal deficiency ledger</t>
  </si>
  <si>
    <t>Interest on A loan tranches</t>
  </si>
  <si>
    <t>Credit to A principal deficiency ledger</t>
  </si>
  <si>
    <t>Interest on BBB loan tranches</t>
  </si>
  <si>
    <t>Credit to BBB principal deficiency ledger</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</si>
  <si>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</si>
  <si>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</si>
  <si>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</si>
  <si>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</si>
  <si>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</si>
  <si>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</si>
  <si>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</si>
  <si>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</si>
  <si>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</si>
  <si>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</si>
  <si>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</si>
  <si>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</si>
  <si>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</si>
  <si>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</si>
  <si>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</si>
  <si>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Arrears Capitalised</t>
  </si>
  <si>
    <t>Amount</t>
  </si>
  <si>
    <t>Capitalisation cases (In Month)</t>
  </si>
  <si>
    <t>Capitalisation cases (Cumulative)</t>
  </si>
  <si>
    <t>CPR Analysis</t>
  </si>
  <si>
    <t>Total (including unscheduled repayments and repurchases from the trust)</t>
  </si>
  <si>
    <t>Unscheduled repayments and repurchases from the trust only</t>
  </si>
  <si>
    <t>*Includes properties in possession cases, cases no longer in arrears but excludes any loans repurchased from the portfolio or loans that have been redeemed</t>
  </si>
  <si>
    <t>1 Month CPR</t>
  </si>
  <si>
    <t>3 Month Average CPR</t>
  </si>
  <si>
    <t>12 Month CPR
(Annualised)</t>
  </si>
  <si>
    <t>Note</t>
  </si>
  <si>
    <t>SWAP PAYMENTS</t>
  </si>
  <si>
    <t>BBB- / Baa3 / BBB-</t>
  </si>
  <si>
    <t>Adjustment to Minimum Seller Share</t>
  </si>
  <si>
    <t>Each Start-up Loan Provider</t>
  </si>
  <si>
    <t>A or F1 (or, if Ratings Watch Negative, A+ or F1+) / P-1 / A or A-1 (or A+ if no ST rating)</t>
  </si>
  <si>
    <t>AA (S&amp;P)</t>
  </si>
  <si>
    <t>A or F1 (or, if Ratings Watch Negative, A+ or F1+)  / P-1 / A or A-1 (or A+ if no ST rating)</t>
  </si>
  <si>
    <t xml:space="preserve">A or F1 (or, if Ratings Watch Negative, A+ or F1+) / A2 or P-1 (or A1 if no ST rating) / A or A-1 (A+ if not ST rating), </t>
  </si>
  <si>
    <t>Remedial action required including posting collateral with possibility of obtaining guarantor or transfer to eligible transferee - see swap agreement for more detail</t>
  </si>
  <si>
    <t xml:space="preserve">BBB- or F3 (or, if Ratings Watch Negative, BBB or F2) / A3 or P-2 (or A3 if no ST rating) / BBB+ </t>
  </si>
  <si>
    <t>Further remedial action required including the possibility of obtaining a guarantee or replacement - see swap agreement for more detail</t>
  </si>
  <si>
    <t>A or F1 (or, if Ratings Watch Negative, A+ or F1+) / A2 or P-1 (or A1 if no ST rating) / A or A-1 (or A+ if no ST rating)</t>
  </si>
  <si>
    <t>Remedial action required including posting collateral with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</si>
  <si>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</si>
  <si>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Holmes Funding Limited</t>
  </si>
  <si>
    <t>Holmes Trustees Limited</t>
  </si>
  <si>
    <t>Series 2007-1 Notes</t>
  </si>
  <si>
    <t>2007-1</t>
  </si>
  <si>
    <t>Series 2007-2 Notes</t>
  </si>
  <si>
    <t>2007-2</t>
  </si>
  <si>
    <t>Series 2011-3 Notes</t>
  </si>
  <si>
    <t>2011-3</t>
  </si>
  <si>
    <t>ISSUER REVENUE WATERFALL</t>
  </si>
  <si>
    <t>Interest on Class B notes</t>
  </si>
  <si>
    <t>Interest on Class M notes</t>
  </si>
  <si>
    <t>Interest on Class C notes</t>
  </si>
  <si>
    <t>Repayment of Class B Notes</t>
  </si>
  <si>
    <t>Repayment of Class M Notes</t>
  </si>
  <si>
    <t>Repayment of Class C Notes</t>
  </si>
  <si>
    <t>Series 1 A1</t>
  </si>
  <si>
    <t>Series 1 A2</t>
  </si>
  <si>
    <t>Series 1 A3</t>
  </si>
  <si>
    <t>Series 1 B1</t>
  </si>
  <si>
    <t>Series 1 B2</t>
  </si>
  <si>
    <t>Series 1 C1</t>
  </si>
  <si>
    <t>Series 1 C2</t>
  </si>
  <si>
    <t>Series 1 C3</t>
  </si>
  <si>
    <t>Series 2 A</t>
  </si>
  <si>
    <t>Series 2 B2</t>
  </si>
  <si>
    <t>Series 2 C1</t>
  </si>
  <si>
    <t>Series 2 C2</t>
  </si>
  <si>
    <t>Series 2 C3</t>
  </si>
  <si>
    <t>Series 2 M2</t>
  </si>
  <si>
    <t>Series 2 M3</t>
  </si>
  <si>
    <t>Series 3 A1</t>
  </si>
  <si>
    <t>Series 3 A2</t>
  </si>
  <si>
    <t>Series 3 A3</t>
  </si>
  <si>
    <t>Series 3 B2</t>
  </si>
  <si>
    <t>Series 3 B3</t>
  </si>
  <si>
    <t>Series 3 M2</t>
  </si>
  <si>
    <t>Series 3 M3</t>
  </si>
  <si>
    <t>Series 3 C2</t>
  </si>
  <si>
    <t>Series 3 C3</t>
  </si>
  <si>
    <t>Series 4 A</t>
  </si>
  <si>
    <t>Series 1 B</t>
  </si>
  <si>
    <t>Series 1 C</t>
  </si>
  <si>
    <t>Series 2 A1</t>
  </si>
  <si>
    <t>Series 2 B1</t>
  </si>
  <si>
    <t>Series 2 B3</t>
  </si>
  <si>
    <t>Series 2 M1</t>
  </si>
  <si>
    <t>Combined Credit Enhancement</t>
  </si>
  <si>
    <t>% Required</t>
  </si>
  <si>
    <t>Class A Notes</t>
  </si>
  <si>
    <t>Funding Reserve Fund Requirement</t>
  </si>
  <si>
    <t>Funding Reserve Fund</t>
  </si>
  <si>
    <t>Excess Spread</t>
  </si>
  <si>
    <t>Excess Spread Rolling 12 Month Average</t>
  </si>
  <si>
    <t>*Excess spread is calculated at each quarterly interest payment date</t>
  </si>
  <si>
    <t>Funding Principal Ledger-AAA</t>
  </si>
  <si>
    <t>Funding Principal Ledger-AA</t>
  </si>
  <si>
    <t>Funding Principal Ledger-A</t>
  </si>
  <si>
    <t>Funding Principal Ledger-BBB</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</si>
  <si>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</si>
  <si>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</si>
  <si>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</si>
  <si>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</si>
  <si>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</si>
  <si>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</si>
  <si>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</si>
  <si>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</si>
  <si>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</si>
  <si>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</si>
  <si>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</si>
  <si>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COLLATERAL</t>
  </si>
  <si>
    <t>Counterparty</t>
  </si>
  <si>
    <t>Funding 1 Redemption Reserve Ledger</t>
  </si>
  <si>
    <t xml:space="preserve">   The then current Seller Share is less than the minimum sellers share.</t>
  </si>
  <si>
    <t>Full details of all trigger events can be found within the Holmes Master Issuer plc offering circular</t>
  </si>
  <si>
    <t>US43641NAA28</t>
  </si>
  <si>
    <t>XS0292748943</t>
  </si>
  <si>
    <t>US43641NAB01</t>
  </si>
  <si>
    <t>US43641NAC83</t>
  </si>
  <si>
    <t>XS0292750253</t>
  </si>
  <si>
    <t>XS0292750683</t>
  </si>
  <si>
    <t>US43641NAD66</t>
  </si>
  <si>
    <t>AAA/Aaa/AAA</t>
  </si>
  <si>
    <t>USD</t>
  </si>
  <si>
    <t>GBP</t>
  </si>
  <si>
    <t>EUR</t>
  </si>
  <si>
    <t>1M USD LIBOR</t>
  </si>
  <si>
    <t>3M GBP LIBOR</t>
  </si>
  <si>
    <t>3M USD LIBOR</t>
  </si>
  <si>
    <t>3M EURIBOR</t>
  </si>
  <si>
    <t>-</t>
  </si>
  <si>
    <t>US43641NAE40</t>
  </si>
  <si>
    <t>XS0292751061</t>
  </si>
  <si>
    <t>XS0292751814</t>
  </si>
  <si>
    <t>XS0292752382</t>
  </si>
  <si>
    <t>XS0292752622</t>
  </si>
  <si>
    <t>AA/Aa3/AA</t>
  </si>
  <si>
    <t>XS0292753430</t>
  </si>
  <si>
    <t>XS0292754081</t>
  </si>
  <si>
    <t>XS0292754594</t>
  </si>
  <si>
    <t>XS0292755138</t>
  </si>
  <si>
    <t>A/A2/A</t>
  </si>
  <si>
    <t>US43641NAH70</t>
  </si>
  <si>
    <t>XS0292756458</t>
  </si>
  <si>
    <t>XS0292756615</t>
  </si>
  <si>
    <t>US43641NAJ37</t>
  </si>
  <si>
    <t>XS0292757001</t>
  </si>
  <si>
    <t>XS0292757340</t>
  </si>
  <si>
    <t>XS0292759395</t>
  </si>
  <si>
    <t>XS0292759635</t>
  </si>
  <si>
    <t>BBB/Baa2/BBB</t>
  </si>
  <si>
    <t>US43641NAK00</t>
  </si>
  <si>
    <t>XS0302981013</t>
  </si>
  <si>
    <t>CA43641NAU87</t>
  </si>
  <si>
    <t>US43641NAL8</t>
  </si>
  <si>
    <t>US43641NAM65</t>
  </si>
  <si>
    <t>XS0302983068</t>
  </si>
  <si>
    <t>XS0302983498</t>
  </si>
  <si>
    <t>US43641NAT19</t>
  </si>
  <si>
    <t>CAD</t>
  </si>
  <si>
    <t>1M CDOR</t>
  </si>
  <si>
    <t>US43641NAN49</t>
  </si>
  <si>
    <t>US43641NAQ79</t>
  </si>
  <si>
    <t>XS0305303066</t>
  </si>
  <si>
    <t>XS0305303223</t>
  </si>
  <si>
    <t>US43641NAR52</t>
  </si>
  <si>
    <t>XS0305304205</t>
  </si>
  <si>
    <t>XS0305305863</t>
  </si>
  <si>
    <t>US43641NAP96</t>
  </si>
  <si>
    <t>US43641NAS36</t>
  </si>
  <si>
    <t>XS0305306325</t>
  </si>
  <si>
    <t>XS0305306598</t>
  </si>
  <si>
    <t>3m USD LIBOR</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</si>
  <si>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</si>
  <si>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</si>
  <si>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</si>
  <si>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</si>
  <si>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</si>
  <si>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</si>
  <si>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</si>
  <si>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</si>
  <si>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</si>
  <si>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</si>
  <si>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</si>
  <si>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</si>
  <si>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</si>
  <si>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</si>
  <si>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</si>
  <si>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</si>
  <si>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</si>
  <si>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</si>
  <si>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</si>
  <si>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</si>
  <si>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</si>
  <si>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</si>
  <si>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</si>
  <si>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</si>
  <si>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</si>
  <si>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</si>
  <si>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</si>
  <si>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</si>
  <si>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</si>
  <si>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</si>
  <si>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 xml:space="preserve">   Seller's role as servicer terminated &amp; new servicer appointed within 60 days.</t>
  </si>
  <si>
    <t xml:space="preserve">   Amount debited to AAA principal deficiency sub ledger (Funding programme notes outstanding).</t>
  </si>
  <si>
    <t>(i) the outstanding principal balance of the loans in arrears for more than 90 days divided by the
outstanding principal balance of all of the loans in the mortgages trust (expressed as a percentage)
exceeds 2 per cent. Or</t>
  </si>
  <si>
    <t>(ii) the issuing entity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</si>
  <si>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</si>
  <si>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</si>
  <si>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</si>
  <si>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</si>
  <si>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</si>
  <si>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</si>
  <si>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</si>
  <si>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</si>
  <si>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</si>
  <si>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</si>
  <si>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</si>
  <si>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</si>
  <si>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</si>
  <si>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</si>
  <si>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</si>
  <si>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</si>
  <si>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</si>
  <si>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</si>
  <si>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</si>
  <si>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</si>
  <si>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</si>
  <si>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2010-1 A1</t>
  </si>
  <si>
    <t>ANTS</t>
  </si>
  <si>
    <t>2011-1 A1</t>
  </si>
  <si>
    <t>Swap Counterparty</t>
  </si>
  <si>
    <t>Weighted Average Indexed LTV (Halifax HPI)</t>
  </si>
  <si>
    <t>These figures have been calculated on a new and improved valuation basis as per the Special Schedule issued along with the February, 2009 report. The latest AVM update was run in Q2 2011.</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</si>
  <si>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</si>
  <si>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</si>
  <si>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Following the occurrence of an arrears trigger event (i), on the 27th May 2011 Santander UK fully funded the £50mm increase in the Funding Reserve Fund Required Amount.</t>
  </si>
  <si>
    <t>Role</t>
  </si>
  <si>
    <t>BBB / Baa2 / BBB</t>
  </si>
  <si>
    <t>Seller to submit to the Mortgages Trustee, Funding, the Security Trustee and the Rating Agencies draft letters of notice to the Borrowers of sale and purchase of mortgage loans.</t>
  </si>
  <si>
    <t>Completion of legal assignment of mortgage loans to the Mortgages Trustee.</t>
  </si>
  <si>
    <t>F1 / Baa3 / A-1</t>
  </si>
  <si>
    <t>Adjustment to / more frequent review of formula for calculation of Minimum Seller Share.</t>
  </si>
  <si>
    <t>F1 / P-1 / A-1</t>
  </si>
  <si>
    <t>Seller unable to sell new mortgage loans to the trust and Funding unable to offer to make a contribution to the Seller to increase the Funding Share of the trust property.</t>
  </si>
  <si>
    <t>Mortgages Trustee and Funding Account Bank</t>
  </si>
  <si>
    <t xml:space="preserve">Termination of Account Bank Agreement, unless within 30 London Business Days either: 
(a) accounts and rights and obligations of Account Bank are transferred to a financial institution having the required ratings; or
(b) a guarantee of the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</si>
  <si>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If the Funding Reserve Fund Required Amount exceeds 5% of the Funding Share, Account Bank required to transfer the Excess Amount (being the amount by which the balance of the Funding Reserve Ledger exceeds 5% of the Funding Share) within 60 calendar days to a financial institution with the required ratings. If not remedied, termination of Account Bank Agreement.</t>
  </si>
  <si>
    <t xml:space="preserve">Issuer Account Bank </t>
  </si>
  <si>
    <t xml:space="preserve">Termination of Issuer Bank Account Agreement and closure of account, unless within 30 London Business Days either: 
(a) account and rights and obligations of Issuer Account Bank are transferred to a financial institution having the required ratings; 
(b) a guarantee of the Issuer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</si>
  <si>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Issuer Swap Providers</t>
  </si>
  <si>
    <t>Bank of America N.A.</t>
  </si>
  <si>
    <t>As above</t>
  </si>
  <si>
    <t>HSBC US Inc.</t>
  </si>
  <si>
    <t>Paying Agent and related roles</t>
  </si>
  <si>
    <t>Corporate Services Provider</t>
  </si>
  <si>
    <t>Note Trustee and Security Trustee</t>
  </si>
  <si>
    <t>The table above is a summary only and investors are advised to read the relevant transaction documents to understand precisely the legal terms and conditions associated with these roles.</t>
  </si>
  <si>
    <t>(a)</t>
  </si>
  <si>
    <t>(b)</t>
  </si>
  <si>
    <t>(c)</t>
  </si>
  <si>
    <t>(d)</t>
  </si>
  <si>
    <t>(including any payments to issuer swap providers)</t>
  </si>
  <si>
    <t>(e)</t>
  </si>
  <si>
    <t>(f)</t>
  </si>
  <si>
    <t>(g)</t>
  </si>
  <si>
    <t>(h)</t>
  </si>
  <si>
    <t>(i)</t>
  </si>
  <si>
    <t>(j)</t>
  </si>
  <si>
    <t>(k)</t>
  </si>
  <si>
    <t>(l)</t>
  </si>
  <si>
    <t>(m)</t>
  </si>
  <si>
    <t>Swap termination payments</t>
  </si>
  <si>
    <t>(n)</t>
  </si>
  <si>
    <t>Credit to first reserve fund</t>
  </si>
  <si>
    <t>(o)</t>
  </si>
  <si>
    <t>Additiional credit to first reserve fund</t>
  </si>
  <si>
    <t>(p)</t>
  </si>
  <si>
    <t>Credit to liquidity reserve fund</t>
  </si>
  <si>
    <t>(q)</t>
  </si>
  <si>
    <t>(r )</t>
  </si>
  <si>
    <t>(s)</t>
  </si>
  <si>
    <t>Excluded Swap Payments (with respect to the Issuer) and other fees under the Intercompany Loan Agreement</t>
  </si>
  <si>
    <t>(t)</t>
  </si>
  <si>
    <t>(u)</t>
  </si>
  <si>
    <t>(v)</t>
  </si>
  <si>
    <t>Holmes Master Issuer</t>
  </si>
  <si>
    <t>Reporting Period:</t>
  </si>
  <si>
    <t>17/10/11-17/01/12</t>
  </si>
  <si>
    <t>All bonds are listed on the London Stock Exchange</t>
  </si>
  <si>
    <t>17/10/11-16/04/12</t>
  </si>
  <si>
    <t>01-Nov-11 to 30-Nov-11</t>
  </si>
  <si>
    <t>Weighted Average Yield</t>
  </si>
  <si>
    <t>Current value of Mortgage Loans in Pool at 08 November 2011</t>
  </si>
  <si>
    <t>Last months Closing Trust Assets at 10 October 2011</t>
  </si>
  <si>
    <t>Mortgage collections - Interest on 08 November 2011</t>
  </si>
  <si>
    <t>Mortgage collections - Principal (Scheduled) on 08 November 2011</t>
  </si>
  <si>
    <t>Mortgage collections - Principal (Unscheduled) on 08 November 2011</t>
  </si>
  <si>
    <t>Principal Ledger as calculated on 08 November 2011</t>
  </si>
  <si>
    <t>Funding Share as calculated on 08 November 2011</t>
  </si>
  <si>
    <t>Funding Share % as calculated on 08 November 2011</t>
  </si>
  <si>
    <t>Seller Share as calculated on 08 November 2011</t>
  </si>
  <si>
    <t>Seller Share % as calculated on 08 November 2011</t>
  </si>
  <si>
    <t>Minimum Seller Share (Amount) on 08 November 2011</t>
  </si>
  <si>
    <t>Minimum Seller Share (% of Total) on 08 November 2011</t>
  </si>
  <si>
    <t>‘The figure above omits a small portion of the pool, roughly 1.66% of the cover pool, which is recorded on separate data system for which this information is presently unavailable’</t>
  </si>
  <si>
    <t>As at the report date, the maximum loan size was £ 752,343.75, the minimum loan size was £ -8,860.38 and the average loan size was £ 98,416.38.</t>
  </si>
  <si>
    <t>As at the report date, the maximum Indexed LTV was 141.62, the minimum Indexed LTV was 0.00 and the weighted average Indexed LTV was 69.74.</t>
  </si>
  <si>
    <t>As at the report date, the maximum remaining term for a loan was 438.00 months, the minimum remaining term was -21.00 months and the weighted average remaining term was 190.48months.</t>
  </si>
  <si>
    <t>As at the report date, the maximum Unindexed LTV was 241.50, the minimum Unindexed LTV was -2.95 and the weighted average Unindexed LTV was 64.39.</t>
  </si>
  <si>
    <t>As at the report date, the maximum seasoning for a loan was 195.00 months, the minimum seasoning was 26.00 months and the weighted average seasoning was 66.56months.</t>
  </si>
  <si>
    <t>15/11/11-15/12/11</t>
  </si>
  <si>
    <t>21/09/11-17/01/12</t>
  </si>
  <si>
    <t xml:space="preserve">There were no collateral posted during the Reporting Period 01-Nov-11 to 30-Nov-11 </t>
  </si>
  <si>
    <t>Balance as at 30 November 2011</t>
  </si>
  <si>
    <t>Total Funding Principal Ledger</t>
  </si>
  <si>
    <t>Excess Spread This Month Annualised</t>
  </si>
  <si>
    <t>A / Baa1 / A-</t>
  </si>
  <si>
    <t>AA / Aa2 / A+</t>
  </si>
  <si>
    <t>F1+ / P-1 / A-1</t>
  </si>
  <si>
    <t>AA- / Aa2*- / A+</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</si>
  <si>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</si>
  <si>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Establish a liquidity reserve - see page 223 of the prospectus for more detail</t>
  </si>
  <si>
    <t>A+ / A1 / AA-</t>
  </si>
  <si>
    <t>F1 / P-1 / A-1+</t>
  </si>
  <si>
    <t>* To be read in conjunction with rules on pgs 215 - 219 of the base prospectus</t>
  </si>
  <si>
    <t>F1 / P-1 / A-2</t>
  </si>
  <si>
    <t>Redeemed this period</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</si>
</sst>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quot;£&quot;* #,##0.00_-;\-&quot;£&quot;* #,##0.00_-;_-&quot;£&quot;* &quot;-&quot;??_-;_-@_-"/>
    <numFmt numFmtId="167" formatCode="_-* #,##0.00_-;\-* #,##0.00_-;_-* &quot;-&quot;??_-;_-@_-"/>
    <numFmt numFmtId="168" formatCode="_(* #,##0_);_(* \(#,##0\);_(* &quot;0&quot;_);_(@_)"/>
    <numFmt numFmtId="169" formatCode="_-* #,##0_-;\-* #,##0_-;_-* &quot;-&quot;??_-;_-@_-"/>
    <numFmt numFmtId="170" formatCode="&quot;£&quot;_(* #,##0_);_(* \(&quot;£&quot;#,##0\);_(* &quot;-&quot;_);_(@_)"/>
    <numFmt numFmtId="171" formatCode="0.00000%"/>
    <numFmt numFmtId="172" formatCode="&quot;£&quot;#,##0"/>
    <numFmt numFmtId="173" formatCode="_(* #,##0_);_(* \(#,##0\);_(* &quot;-&quot;??_);_(@_)"/>
    <numFmt numFmtId="174" formatCode="mmm\-yyyy"/>
    <numFmt numFmtId="175" formatCode="0.0000000%"/>
    <numFmt numFmtId="176" formatCode="0.0000%"/>
    <numFmt numFmtId="177" formatCode="[$-F800]dddd\,\ mmmm\ dd\,\ yyyy"/>
    <numFmt numFmtId="178" formatCode="0.000%"/>
    <numFmt numFmtId="179" formatCode="#,##0.00_ ;\-#,##0.00\ "/>
  </numFmts>
  <fonts count="71">
    <font>
      <sz val="9"/>
      <color theme="1"/>
      <name val="arial"/>
      <family val="2"/>
    </font>
    <font>
      <sz val="11"/>
      <color indexed="8"/>
      <name val="Calibri"/>
      <family val="2"/>
    </font>
    <font>
      <sz val="9"/>
      <color indexed="8"/>
      <name val="Arial"/>
      <family val="2"/>
    </font>
    <font>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u val="single"/>
      <sz val="10"/>
      <name val="Arial"/>
      <family val="2"/>
    </font>
    <font>
      <sz val="10"/>
      <color indexed="51"/>
      <name val="Arial"/>
      <family val="2"/>
    </font>
    <font>
      <u val="single"/>
      <sz val="10"/>
      <color indexed="8"/>
      <name val="Arial"/>
      <family val="2"/>
    </font>
    <font>
      <b/>
      <u val="single"/>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indexed="8"/>
      <name val="arial"/>
      <family val="2"/>
    </font>
    <font>
      <b/>
      <sz val="9"/>
      <color indexed="9"/>
      <name val="arial"/>
      <family val="2"/>
    </font>
    <font>
      <b/>
      <sz val="9"/>
      <color indexed="8"/>
      <name val="arial"/>
      <family val="2"/>
    </font>
    <font>
      <sz val="10"/>
      <color indexed="9"/>
      <name val="Arial"/>
      <family val="2"/>
    </font>
    <font>
      <b/>
      <u val="single"/>
      <sz val="10"/>
      <color indexed="9"/>
      <name val="Arial"/>
      <family val="2"/>
    </font>
    <font>
      <b/>
      <sz val="10"/>
      <color indexed="9"/>
      <name val="Arial"/>
      <family val="2"/>
    </font>
    <font>
      <i/>
      <sz val="9"/>
      <color indexed="8"/>
      <name val="arial"/>
      <family val="2"/>
    </font>
    <font>
      <b/>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u val="single"/>
      <sz val="10"/>
      <color theme="0"/>
      <name val="Arial"/>
      <family val="2"/>
    </font>
    <font>
      <sz val="10"/>
      <color theme="1"/>
      <name val="Arial"/>
      <family val="2"/>
    </font>
    <font>
      <b/>
      <sz val="10"/>
      <color theme="0"/>
      <name val="Arial"/>
      <family val="2"/>
    </font>
    <font>
      <b/>
      <sz val="9"/>
      <color theme="0"/>
      <name val="arial"/>
      <family val="2"/>
    </font>
    <font>
      <b/>
      <sz val="9"/>
      <color theme="1"/>
      <name val="arial"/>
      <family val="2"/>
    </font>
    <font>
      <sz val="9"/>
      <color theme="0"/>
      <name val="arial"/>
      <family val="2"/>
    </font>
    <font>
      <i/>
      <sz val="9"/>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10"/>
        <bgColor indexed="64"/>
      </patternFill>
    </fill>
    <fill>
      <patternFill patternType="solid">
        <fgColor indexed="1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right/>
      <top/>
      <bottom style="medium"/>
    </border>
    <border>
      <left style="medium"/>
      <right style="medium"/>
      <top style="medium"/>
      <bottom/>
    </border>
    <border>
      <left style="medium"/>
      <right style="medium"/>
      <top/>
      <bottom/>
    </border>
    <border>
      <left style="medium"/>
      <right style="medium"/>
      <top/>
      <bottom style="medium"/>
    </border>
    <border>
      <left/>
      <right style="medium"/>
      <top style="medium"/>
      <bottom/>
    </border>
    <border>
      <left style="medium"/>
      <right/>
      <top style="medium"/>
      <bottom/>
    </border>
    <border>
      <left/>
      <right style="medium"/>
      <top/>
      <bottom style="medium"/>
    </border>
    <border>
      <left/>
      <right style="medium"/>
      <top style="medium"/>
      <bottom style="medium"/>
    </border>
    <border>
      <left style="medium"/>
      <right/>
      <top/>
      <bottom/>
    </border>
    <border>
      <left/>
      <right style="medium"/>
      <top/>
      <bottom/>
    </border>
    <border>
      <left style="medium"/>
      <right/>
      <top/>
      <bottom style="medium"/>
    </border>
    <border>
      <left style="medium"/>
      <right/>
      <top style="medium"/>
      <bottom style="medium"/>
    </border>
    <border>
      <left/>
      <right/>
      <top style="medium"/>
      <bottom/>
    </border>
    <border>
      <left style="medium"/>
      <right style="medium"/>
      <top style="medium"/>
      <bottom style="medium"/>
    </border>
    <border>
      <left/>
      <right/>
      <top/>
      <bottom style="double"/>
    </border>
    <border>
      <left/>
      <right style="thin"/>
      <top style="thin"/>
      <bottom/>
    </border>
    <border>
      <left/>
      <right style="thin"/>
      <top/>
      <bottom/>
    </border>
    <border>
      <left style="thin"/>
      <right/>
      <top/>
      <bottom style="thin"/>
    </border>
    <border>
      <left/>
      <right/>
      <top/>
      <bottom style="thin"/>
    </border>
    <border>
      <left/>
      <right style="thin"/>
      <top/>
      <bottom style="thin"/>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167" fontId="0"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67" fontId="0" fillId="0" borderId="0" applyFont="0" applyFill="0" applyBorder="0" applyAlignment="0" applyProtection="0"/>
    <xf numFmtId="175"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4" fillId="0" borderId="0" applyNumberFormat="0" applyFill="0" applyBorder="0" applyAlignment="0" applyProtection="0"/>
    <xf numFmtId="0" fontId="54" fillId="30" borderId="0" applyNumberFormat="0" applyBorder="0" applyAlignment="0" applyProtection="0"/>
    <xf numFmtId="167"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676">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left"/>
    </xf>
    <xf numFmtId="0" fontId="5" fillId="0" borderId="0" xfId="0" applyFont="1" applyBorder="1" applyAlignment="1">
      <alignment horizontal="left"/>
    </xf>
    <xf numFmtId="168" fontId="5" fillId="0" borderId="0" xfId="60" applyNumberFormat="1" applyFont="1" applyBorder="1" applyAlignment="1">
      <alignment/>
    </xf>
    <xf numFmtId="0" fontId="5" fillId="0" borderId="0" xfId="0" applyFont="1" applyFill="1" applyAlignment="1">
      <alignment/>
    </xf>
    <xf numFmtId="0" fontId="5" fillId="0" borderId="0" xfId="0" applyFont="1" applyAlignment="1">
      <alignment/>
    </xf>
    <xf numFmtId="0" fontId="5" fillId="0" borderId="0" xfId="0" applyFont="1" applyFill="1" applyAlignment="1">
      <alignment horizontal="left"/>
    </xf>
    <xf numFmtId="0" fontId="5" fillId="0" borderId="0" xfId="0" applyFont="1" applyAlignment="1">
      <alignment horizontal="left"/>
    </xf>
    <xf numFmtId="168" fontId="5" fillId="0" borderId="0" xfId="60" applyNumberFormat="1" applyFont="1" applyAlignment="1">
      <alignment/>
    </xf>
    <xf numFmtId="0" fontId="5" fillId="0" borderId="0" xfId="0" applyFont="1" applyFill="1" applyBorder="1" applyAlignment="1">
      <alignment wrapText="1"/>
    </xf>
    <xf numFmtId="0" fontId="5" fillId="0" borderId="0" xfId="0" applyFont="1" applyFill="1" applyAlignment="1">
      <alignment vertical="top" wrapText="1"/>
    </xf>
    <xf numFmtId="0" fontId="5" fillId="0" borderId="0" xfId="58" applyFont="1" applyFill="1" applyBorder="1" applyAlignment="1" applyProtection="1">
      <alignment/>
      <protection/>
    </xf>
    <xf numFmtId="0" fontId="7" fillId="0" borderId="0" xfId="58" applyFont="1" applyFill="1" applyBorder="1" applyAlignment="1" applyProtection="1">
      <alignment/>
      <protection/>
    </xf>
    <xf numFmtId="0" fontId="6" fillId="0" borderId="0" xfId="0" applyFont="1" applyFill="1" applyBorder="1" applyAlignment="1">
      <alignment vertical="top"/>
    </xf>
    <xf numFmtId="0" fontId="6" fillId="0" borderId="0" xfId="0" applyFont="1" applyFill="1" applyBorder="1" applyAlignment="1">
      <alignment/>
    </xf>
    <xf numFmtId="0" fontId="3" fillId="0" borderId="0" xfId="0" applyFont="1" applyBorder="1" applyAlignment="1">
      <alignment/>
    </xf>
    <xf numFmtId="0" fontId="8" fillId="0" borderId="0" xfId="0" applyFont="1" applyFill="1" applyBorder="1" applyAlignment="1">
      <alignment wrapText="1"/>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applyAlignment="1">
      <alignment/>
    </xf>
    <xf numFmtId="0" fontId="3" fillId="0" borderId="0" xfId="0" applyFont="1" applyFill="1" applyAlignment="1">
      <alignment/>
    </xf>
    <xf numFmtId="0" fontId="3" fillId="0" borderId="0" xfId="0" applyFont="1" applyAlignment="1">
      <alignment/>
    </xf>
    <xf numFmtId="0" fontId="14" fillId="0" borderId="10" xfId="67" applyFont="1" applyFill="1" applyBorder="1" applyAlignment="1">
      <alignment horizontal="left"/>
      <protection/>
    </xf>
    <xf numFmtId="0" fontId="14" fillId="0" borderId="11" xfId="67" applyFont="1" applyFill="1" applyBorder="1" applyAlignment="1">
      <alignment horizontal="left"/>
      <protection/>
    </xf>
    <xf numFmtId="15" fontId="14" fillId="0" borderId="0" xfId="0" applyNumberFormat="1" applyFont="1" applyFill="1" applyBorder="1" applyAlignment="1">
      <alignment horizontal="right"/>
    </xf>
    <xf numFmtId="15" fontId="14" fillId="0" borderId="0" xfId="0" applyNumberFormat="1" applyFont="1" applyFill="1" applyBorder="1" applyAlignment="1">
      <alignment/>
    </xf>
    <xf numFmtId="0" fontId="3" fillId="0" borderId="0" xfId="0" applyFont="1" applyFill="1" applyAlignment="1">
      <alignment horizontal="left"/>
    </xf>
    <xf numFmtId="0" fontId="3" fillId="0" borderId="0" xfId="0" applyFont="1" applyAlignment="1">
      <alignment horizontal="left"/>
    </xf>
    <xf numFmtId="0" fontId="14" fillId="0" borderId="12" xfId="67" applyFont="1" applyFill="1" applyBorder="1" applyAlignment="1">
      <alignment horizontal="left"/>
      <protection/>
    </xf>
    <xf numFmtId="0" fontId="14" fillId="0" borderId="0" xfId="67" applyFont="1" applyFill="1" applyBorder="1" applyAlignment="1">
      <alignment horizontal="left"/>
      <protection/>
    </xf>
    <xf numFmtId="0" fontId="3" fillId="0" borderId="0" xfId="0" applyFont="1" applyFill="1" applyBorder="1" applyAlignment="1">
      <alignment wrapText="1"/>
    </xf>
    <xf numFmtId="0" fontId="3" fillId="0" borderId="0" xfId="0" applyFont="1" applyFill="1" applyBorder="1" applyAlignment="1">
      <alignment vertical="top" wrapText="1"/>
    </xf>
    <xf numFmtId="0" fontId="3" fillId="0" borderId="0" xfId="0" applyFont="1" applyFill="1" applyAlignment="1">
      <alignment vertical="top" wrapText="1"/>
    </xf>
    <xf numFmtId="0" fontId="3" fillId="0" borderId="0" xfId="58" applyFont="1" applyFill="1" applyBorder="1" applyAlignment="1" applyProtection="1">
      <alignment/>
      <protection/>
    </xf>
    <xf numFmtId="0" fontId="4" fillId="0" borderId="0" xfId="58" applyFont="1" applyFill="1" applyBorder="1" applyAlignment="1" applyProtection="1">
      <alignment/>
      <protection/>
    </xf>
    <xf numFmtId="0" fontId="14" fillId="0" borderId="0" xfId="0" applyFont="1" applyFill="1" applyBorder="1" applyAlignment="1">
      <alignment vertical="top"/>
    </xf>
    <xf numFmtId="0" fontId="14" fillId="0" borderId="0" xfId="0" applyFont="1" applyFill="1" applyBorder="1" applyAlignment="1">
      <alignment/>
    </xf>
    <xf numFmtId="0" fontId="6" fillId="0" borderId="13" xfId="0" applyFont="1" applyFill="1" applyBorder="1" applyAlignment="1">
      <alignment/>
    </xf>
    <xf numFmtId="0" fontId="6" fillId="0" borderId="0" xfId="72" applyFont="1" applyBorder="1" applyAlignment="1">
      <alignment/>
      <protection/>
    </xf>
    <xf numFmtId="0" fontId="6" fillId="0" borderId="0" xfId="72" applyFont="1" applyFill="1" applyBorder="1" applyAlignment="1">
      <alignment/>
      <protection/>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5" xfId="0" applyFont="1" applyFill="1" applyBorder="1" applyAlignment="1">
      <alignment horizontal="left"/>
    </xf>
    <xf numFmtId="0" fontId="6" fillId="0" borderId="14" xfId="0" applyFont="1" applyFill="1" applyBorder="1" applyAlignment="1">
      <alignment horizontal="left"/>
    </xf>
    <xf numFmtId="0" fontId="6" fillId="0" borderId="0" xfId="0" applyFont="1" applyFill="1" applyBorder="1" applyAlignment="1">
      <alignment horizontal="center"/>
    </xf>
    <xf numFmtId="10" fontId="6" fillId="0" borderId="0" xfId="91" applyNumberFormat="1" applyFont="1" applyFill="1" applyBorder="1" applyAlignment="1" quotePrefix="1">
      <alignment horizontal="right"/>
    </xf>
    <xf numFmtId="0" fontId="6" fillId="0" borderId="16" xfId="0" applyFont="1" applyFill="1" applyBorder="1" applyAlignment="1">
      <alignment horizontal="left"/>
    </xf>
    <xf numFmtId="0" fontId="6" fillId="0" borderId="0" xfId="0" applyFont="1" applyFill="1" applyBorder="1" applyAlignment="1">
      <alignment horizontal="left"/>
    </xf>
    <xf numFmtId="165" fontId="5" fillId="0" borderId="0" xfId="60" applyNumberFormat="1" applyFont="1" applyFill="1" applyBorder="1" applyAlignment="1" quotePrefix="1">
      <alignment horizontal="left"/>
    </xf>
    <xf numFmtId="165" fontId="5" fillId="0" borderId="16" xfId="60" applyNumberFormat="1" applyFont="1" applyFill="1" applyBorder="1" applyAlignment="1" quotePrefix="1">
      <alignment horizontal="left"/>
    </xf>
    <xf numFmtId="0" fontId="6" fillId="0" borderId="17" xfId="0" applyFont="1" applyFill="1" applyBorder="1" applyAlignment="1">
      <alignment horizontal="center"/>
    </xf>
    <xf numFmtId="0" fontId="6" fillId="0" borderId="18" xfId="0" applyFont="1" applyFill="1" applyBorder="1" applyAlignment="1">
      <alignment horizontal="center"/>
    </xf>
    <xf numFmtId="0" fontId="0" fillId="0" borderId="17" xfId="0" applyFont="1" applyBorder="1" applyAlignment="1">
      <alignment/>
    </xf>
    <xf numFmtId="0" fontId="0" fillId="0" borderId="19" xfId="0" applyFont="1" applyBorder="1" applyAlignment="1">
      <alignment/>
    </xf>
    <xf numFmtId="0" fontId="0" fillId="0" borderId="20" xfId="0" applyFont="1" applyBorder="1" applyAlignment="1">
      <alignment/>
    </xf>
    <xf numFmtId="165" fontId="5" fillId="0" borderId="19" xfId="60" applyNumberFormat="1" applyFont="1" applyFill="1" applyBorder="1" applyAlignment="1" quotePrefix="1">
      <alignment horizontal="left"/>
    </xf>
    <xf numFmtId="0" fontId="6" fillId="0" borderId="18" xfId="0" applyFont="1" applyFill="1" applyBorder="1" applyAlignment="1">
      <alignment horizontal="left"/>
    </xf>
    <xf numFmtId="0" fontId="6" fillId="0" borderId="21" xfId="0" applyFont="1" applyFill="1" applyBorder="1" applyAlignment="1">
      <alignment horizontal="left"/>
    </xf>
    <xf numFmtId="0" fontId="0" fillId="0" borderId="22" xfId="0" applyFont="1" applyBorder="1" applyAlignment="1">
      <alignment/>
    </xf>
    <xf numFmtId="0" fontId="6" fillId="0" borderId="23" xfId="0" applyFont="1" applyFill="1" applyBorder="1" applyAlignment="1">
      <alignment horizontal="left"/>
    </xf>
    <xf numFmtId="169" fontId="6" fillId="0" borderId="0" xfId="60" applyNumberFormat="1" applyFont="1" applyFill="1" applyBorder="1" applyAlignment="1">
      <alignment horizontal="left"/>
    </xf>
    <xf numFmtId="168" fontId="5" fillId="0" borderId="0" xfId="60" applyNumberFormat="1" applyFont="1" applyFill="1" applyBorder="1" applyAlignment="1">
      <alignment horizontal="right"/>
    </xf>
    <xf numFmtId="172" fontId="6" fillId="0" borderId="0" xfId="60" applyNumberFormat="1" applyFont="1" applyFill="1" applyBorder="1" applyAlignment="1">
      <alignment/>
    </xf>
    <xf numFmtId="168" fontId="6" fillId="0" borderId="0" xfId="60" applyNumberFormat="1" applyFont="1" applyFill="1" applyBorder="1" applyAlignment="1">
      <alignment horizontal="left"/>
    </xf>
    <xf numFmtId="0" fontId="5" fillId="0" borderId="16" xfId="0" applyFont="1" applyBorder="1" applyAlignment="1">
      <alignment/>
    </xf>
    <xf numFmtId="0" fontId="6" fillId="0" borderId="0" xfId="0" applyFont="1" applyFill="1" applyAlignment="1">
      <alignment vertical="top" wrapText="1"/>
    </xf>
    <xf numFmtId="0" fontId="6" fillId="0" borderId="0" xfId="0" applyFont="1" applyFill="1" applyBorder="1" applyAlignment="1">
      <alignment/>
    </xf>
    <xf numFmtId="0" fontId="6" fillId="0" borderId="24" xfId="0" applyFont="1" applyFill="1" applyBorder="1" applyAlignment="1">
      <alignment/>
    </xf>
    <xf numFmtId="0" fontId="5" fillId="0" borderId="19" xfId="0" applyFont="1" applyBorder="1" applyAlignment="1">
      <alignment wrapText="1"/>
    </xf>
    <xf numFmtId="0" fontId="5" fillId="0" borderId="23" xfId="0" applyFont="1" applyBorder="1" applyAlignment="1">
      <alignment wrapText="1"/>
    </xf>
    <xf numFmtId="10" fontId="6" fillId="0" borderId="15" xfId="91" applyNumberFormat="1" applyFont="1" applyFill="1" applyBorder="1" applyAlignment="1">
      <alignment horizontal="right"/>
    </xf>
    <xf numFmtId="10" fontId="6" fillId="0" borderId="0" xfId="91" applyNumberFormat="1" applyFont="1" applyFill="1" applyBorder="1" applyAlignment="1">
      <alignment horizontal="right"/>
    </xf>
    <xf numFmtId="0" fontId="6" fillId="0" borderId="25" xfId="0" applyFont="1" applyFill="1" applyBorder="1" applyAlignment="1">
      <alignment horizontal="left"/>
    </xf>
    <xf numFmtId="0" fontId="6" fillId="0" borderId="13" xfId="0" applyFont="1" applyFill="1" applyBorder="1" applyAlignment="1">
      <alignment horizontal="left"/>
    </xf>
    <xf numFmtId="0" fontId="0" fillId="0" borderId="20" xfId="0" applyBorder="1" applyAlignment="1">
      <alignment/>
    </xf>
    <xf numFmtId="0" fontId="6" fillId="0" borderId="17" xfId="0" applyFont="1" applyFill="1" applyBorder="1" applyAlignment="1">
      <alignment/>
    </xf>
    <xf numFmtId="0" fontId="5" fillId="0" borderId="13" xfId="0" applyFont="1" applyFill="1" applyBorder="1" applyAlignment="1">
      <alignment/>
    </xf>
    <xf numFmtId="0" fontId="6" fillId="0" borderId="0" xfId="0" applyFont="1" applyFill="1" applyAlignment="1">
      <alignment/>
    </xf>
    <xf numFmtId="174" fontId="6" fillId="0" borderId="15" xfId="0" applyNumberFormat="1" applyFont="1" applyFill="1" applyBorder="1" applyAlignment="1">
      <alignment horizontal="center"/>
    </xf>
    <xf numFmtId="171" fontId="5" fillId="0" borderId="0" xfId="0" applyNumberFormat="1" applyFont="1" applyFill="1" applyBorder="1" applyAlignment="1">
      <alignment/>
    </xf>
    <xf numFmtId="10" fontId="5" fillId="0" borderId="0" xfId="0" applyNumberFormat="1" applyFont="1" applyFill="1" applyBorder="1" applyAlignment="1">
      <alignment/>
    </xf>
    <xf numFmtId="175" fontId="5" fillId="0" borderId="0" xfId="0" applyNumberFormat="1" applyFont="1" applyFill="1" applyBorder="1" applyAlignment="1">
      <alignment/>
    </xf>
    <xf numFmtId="0" fontId="6" fillId="0" borderId="18" xfId="0" applyFont="1" applyFill="1" applyBorder="1" applyAlignment="1">
      <alignment/>
    </xf>
    <xf numFmtId="0" fontId="6" fillId="0" borderId="21" xfId="0" applyFont="1" applyFill="1" applyBorder="1" applyAlignment="1">
      <alignment/>
    </xf>
    <xf numFmtId="10" fontId="6" fillId="0" borderId="14" xfId="91" applyNumberFormat="1" applyFont="1" applyFill="1" applyBorder="1" applyAlignment="1">
      <alignment horizontal="right"/>
    </xf>
    <xf numFmtId="164" fontId="6" fillId="0" borderId="15" xfId="0" applyNumberFormat="1" applyFont="1" applyFill="1" applyBorder="1" applyAlignment="1">
      <alignment horizontal="right"/>
    </xf>
    <xf numFmtId="0" fontId="6" fillId="0" borderId="14" xfId="0" applyFont="1" applyFill="1" applyBorder="1" applyAlignment="1">
      <alignment horizontal="right"/>
    </xf>
    <xf numFmtId="164" fontId="6" fillId="0" borderId="16" xfId="0" applyNumberFormat="1" applyFont="1" applyFill="1" applyBorder="1" applyAlignment="1">
      <alignment horizontal="right"/>
    </xf>
    <xf numFmtId="10" fontId="6" fillId="0" borderId="16" xfId="91" applyNumberFormat="1" applyFont="1" applyFill="1" applyBorder="1" applyAlignment="1">
      <alignment horizontal="right"/>
    </xf>
    <xf numFmtId="164" fontId="6" fillId="0" borderId="0" xfId="0" applyNumberFormat="1" applyFont="1" applyFill="1" applyBorder="1" applyAlignment="1">
      <alignment horizontal="right"/>
    </xf>
    <xf numFmtId="10" fontId="6" fillId="0" borderId="0" xfId="91" applyNumberFormat="1" applyFont="1" applyFill="1" applyBorder="1" applyAlignment="1">
      <alignment/>
    </xf>
    <xf numFmtId="171" fontId="6" fillId="0" borderId="0" xfId="91" applyNumberFormat="1" applyFont="1" applyFill="1" applyBorder="1" applyAlignment="1">
      <alignment horizontal="right"/>
    </xf>
    <xf numFmtId="0" fontId="6" fillId="0" borderId="23" xfId="0" applyFont="1" applyFill="1" applyBorder="1" applyAlignment="1">
      <alignment horizontal="left" wrapText="1"/>
    </xf>
    <xf numFmtId="164" fontId="6" fillId="0" borderId="0" xfId="0" applyNumberFormat="1" applyFont="1" applyFill="1" applyBorder="1" applyAlignment="1">
      <alignment horizontal="right" wrapText="1"/>
    </xf>
    <xf numFmtId="171" fontId="6" fillId="0" borderId="0" xfId="91" applyNumberFormat="1" applyFont="1" applyFill="1" applyBorder="1" applyAlignment="1">
      <alignment horizontal="right" wrapText="1"/>
    </xf>
    <xf numFmtId="0" fontId="5" fillId="0" borderId="0" xfId="0" applyFont="1" applyFill="1" applyAlignment="1">
      <alignment wrapText="1"/>
    </xf>
    <xf numFmtId="0" fontId="5" fillId="0" borderId="21" xfId="0" applyFont="1" applyFill="1" applyBorder="1" applyAlignment="1">
      <alignment/>
    </xf>
    <xf numFmtId="0" fontId="5" fillId="0" borderId="23" xfId="0" applyFont="1" applyFill="1" applyBorder="1" applyAlignment="1">
      <alignment/>
    </xf>
    <xf numFmtId="171" fontId="6" fillId="0" borderId="0" xfId="86" applyNumberFormat="1" applyFont="1" applyFill="1" applyBorder="1" applyAlignment="1">
      <alignment horizontal="right"/>
    </xf>
    <xf numFmtId="169" fontId="5" fillId="0" borderId="0" xfId="60" applyNumberFormat="1" applyFont="1" applyFill="1" applyBorder="1" applyAlignment="1">
      <alignment horizontal="right"/>
    </xf>
    <xf numFmtId="0" fontId="6" fillId="0" borderId="13" xfId="0" applyFont="1" applyFill="1" applyBorder="1" applyAlignment="1">
      <alignment/>
    </xf>
    <xf numFmtId="0" fontId="6" fillId="0" borderId="25" xfId="0" applyFont="1" applyFill="1" applyBorder="1" applyAlignment="1">
      <alignment/>
    </xf>
    <xf numFmtId="0" fontId="6" fillId="0" borderId="19" xfId="0" applyFont="1" applyFill="1" applyBorder="1" applyAlignment="1">
      <alignment/>
    </xf>
    <xf numFmtId="0" fontId="6" fillId="0" borderId="21" xfId="72" applyFont="1" applyFill="1" applyBorder="1" applyAlignment="1">
      <alignment horizontal="left"/>
      <protection/>
    </xf>
    <xf numFmtId="0" fontId="6" fillId="0" borderId="18" xfId="72" applyFont="1" applyFill="1" applyBorder="1" applyAlignment="1">
      <alignment horizontal="left"/>
      <protection/>
    </xf>
    <xf numFmtId="0" fontId="6" fillId="0" borderId="25" xfId="72" applyFont="1" applyBorder="1" applyAlignment="1">
      <alignment/>
      <protection/>
    </xf>
    <xf numFmtId="0" fontId="6" fillId="0" borderId="17" xfId="72" applyFont="1" applyBorder="1" applyAlignment="1">
      <alignment/>
      <protection/>
    </xf>
    <xf numFmtId="0" fontId="6" fillId="0" borderId="22" xfId="72" applyFont="1" applyBorder="1" applyAlignment="1">
      <alignment/>
      <protection/>
    </xf>
    <xf numFmtId="0" fontId="6" fillId="0" borderId="23" xfId="72" applyFont="1" applyFill="1" applyBorder="1" applyAlignment="1">
      <alignment/>
      <protection/>
    </xf>
    <xf numFmtId="0" fontId="6" fillId="0" borderId="13" xfId="72" applyFont="1" applyBorder="1" applyAlignment="1">
      <alignment/>
      <protection/>
    </xf>
    <xf numFmtId="0" fontId="6" fillId="0" borderId="19" xfId="72" applyFont="1" applyBorder="1" applyAlignment="1">
      <alignment/>
      <protection/>
    </xf>
    <xf numFmtId="0" fontId="6" fillId="0" borderId="21" xfId="72" applyFont="1" applyFill="1" applyBorder="1" applyAlignment="1">
      <alignment/>
      <protection/>
    </xf>
    <xf numFmtId="0" fontId="6" fillId="0" borderId="13" xfId="72" applyFont="1" applyFill="1" applyBorder="1" applyAlignment="1">
      <alignment/>
      <protection/>
    </xf>
    <xf numFmtId="0" fontId="63" fillId="0" borderId="0" xfId="0" applyFont="1" applyFill="1" applyBorder="1" applyAlignment="1">
      <alignment/>
    </xf>
    <xf numFmtId="168" fontId="5" fillId="0" borderId="0" xfId="60" applyNumberFormat="1" applyFont="1" applyFill="1" applyBorder="1" applyAlignment="1">
      <alignment/>
    </xf>
    <xf numFmtId="0" fontId="0" fillId="0" borderId="0" xfId="0" applyFont="1" applyFill="1" applyAlignment="1">
      <alignment/>
    </xf>
    <xf numFmtId="0" fontId="64"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65" fillId="0" borderId="0" xfId="0" applyFont="1" applyFill="1" applyAlignment="1">
      <alignment/>
    </xf>
    <xf numFmtId="0" fontId="66" fillId="0" borderId="0" xfId="0" applyFont="1" applyFill="1" applyAlignment="1">
      <alignment/>
    </xf>
    <xf numFmtId="0" fontId="12" fillId="0" borderId="0" xfId="0" applyFont="1" applyFill="1" applyAlignment="1">
      <alignment/>
    </xf>
    <xf numFmtId="0" fontId="67" fillId="33" borderId="18" xfId="0" applyFont="1" applyFill="1" applyBorder="1" applyAlignment="1">
      <alignment horizontal="left"/>
    </xf>
    <xf numFmtId="0" fontId="67" fillId="33" borderId="14" xfId="0" applyFont="1" applyFill="1" applyBorder="1" applyAlignment="1">
      <alignment horizontal="center"/>
    </xf>
    <xf numFmtId="0" fontId="67" fillId="33" borderId="16" xfId="0" applyFont="1" applyFill="1" applyBorder="1" applyAlignment="1">
      <alignment horizontal="center"/>
    </xf>
    <xf numFmtId="164" fontId="67" fillId="33" borderId="14" xfId="0" applyNumberFormat="1" applyFont="1" applyFill="1" applyBorder="1" applyAlignment="1">
      <alignment horizontal="right"/>
    </xf>
    <xf numFmtId="0" fontId="67" fillId="33" borderId="23" xfId="0" applyFont="1" applyFill="1" applyBorder="1" applyAlignment="1">
      <alignment horizontal="left"/>
    </xf>
    <xf numFmtId="164" fontId="67" fillId="33" borderId="16" xfId="0" applyNumberFormat="1" applyFont="1" applyFill="1" applyBorder="1" applyAlignment="1">
      <alignment horizontal="right"/>
    </xf>
    <xf numFmtId="0" fontId="67" fillId="33" borderId="24" xfId="0" applyFont="1" applyFill="1" applyBorder="1" applyAlignment="1">
      <alignment/>
    </xf>
    <xf numFmtId="171" fontId="67" fillId="33" borderId="26" xfId="86" applyNumberFormat="1" applyFont="1" applyFill="1" applyBorder="1" applyAlignment="1">
      <alignment horizontal="right"/>
    </xf>
    <xf numFmtId="2" fontId="5" fillId="0" borderId="0" xfId="0" applyNumberFormat="1" applyFont="1" applyFill="1" applyBorder="1" applyAlignment="1">
      <alignment/>
    </xf>
    <xf numFmtId="0" fontId="16" fillId="0" borderId="0" xfId="0" applyFont="1" applyAlignment="1">
      <alignment/>
    </xf>
    <xf numFmtId="168" fontId="0" fillId="0" borderId="0" xfId="0" applyNumberFormat="1" applyAlignment="1">
      <alignment/>
    </xf>
    <xf numFmtId="0" fontId="4" fillId="0" borderId="0" xfId="58" applyFill="1" applyBorder="1" applyAlignment="1" applyProtection="1">
      <alignment/>
      <protection/>
    </xf>
    <xf numFmtId="0" fontId="0" fillId="0" borderId="16" xfId="0" applyBorder="1" applyAlignment="1">
      <alignment horizontal="center"/>
    </xf>
    <xf numFmtId="10" fontId="15" fillId="0" borderId="0" xfId="99" applyNumberFormat="1" applyFont="1" applyFill="1" applyBorder="1" applyAlignment="1">
      <alignment/>
    </xf>
    <xf numFmtId="169" fontId="6" fillId="0" borderId="0" xfId="60" applyNumberFormat="1" applyFont="1" applyFill="1" applyBorder="1" applyAlignment="1" quotePrefix="1">
      <alignment horizontal="right"/>
    </xf>
    <xf numFmtId="0" fontId="0" fillId="0" borderId="0" xfId="0" applyFont="1" applyBorder="1" applyAlignment="1">
      <alignment/>
    </xf>
    <xf numFmtId="168" fontId="5" fillId="0" borderId="0" xfId="60" applyNumberFormat="1" applyFont="1" applyFill="1" applyBorder="1" applyAlignment="1" quotePrefix="1">
      <alignment horizontal="left"/>
    </xf>
    <xf numFmtId="0" fontId="0" fillId="0" borderId="0" xfId="0" applyFont="1" applyFill="1" applyBorder="1" applyAlignment="1">
      <alignment/>
    </xf>
    <xf numFmtId="0" fontId="5" fillId="0" borderId="25" xfId="0" applyFont="1" applyFill="1" applyBorder="1" applyAlignment="1">
      <alignment horizontal="left"/>
    </xf>
    <xf numFmtId="173" fontId="6" fillId="0" borderId="25" xfId="60" applyNumberFormat="1" applyFont="1" applyFill="1" applyBorder="1" applyAlignment="1">
      <alignment horizontal="left"/>
    </xf>
    <xf numFmtId="9" fontId="6" fillId="0" borderId="25" xfId="91" applyNumberFormat="1" applyFont="1" applyFill="1" applyBorder="1" applyAlignment="1" quotePrefix="1">
      <alignment horizontal="right"/>
    </xf>
    <xf numFmtId="0" fontId="0" fillId="0" borderId="0" xfId="0" applyBorder="1" applyAlignment="1">
      <alignment/>
    </xf>
    <xf numFmtId="173" fontId="6" fillId="0" borderId="0" xfId="0" applyNumberFormat="1" applyFont="1" applyFill="1" applyBorder="1" applyAlignment="1">
      <alignment horizontal="left"/>
    </xf>
    <xf numFmtId="9" fontId="6" fillId="0" borderId="0" xfId="91" applyNumberFormat="1" applyFont="1" applyFill="1" applyBorder="1" applyAlignment="1">
      <alignment horizontal="right"/>
    </xf>
    <xf numFmtId="0" fontId="6" fillId="0" borderId="18" xfId="76" applyFont="1" applyFill="1" applyBorder="1">
      <alignment/>
      <protection/>
    </xf>
    <xf numFmtId="0" fontId="0" fillId="0" borderId="17" xfId="0" applyFont="1" applyFill="1" applyBorder="1" applyAlignment="1">
      <alignment/>
    </xf>
    <xf numFmtId="0" fontId="6" fillId="0" borderId="21" xfId="76" applyFont="1" applyFill="1" applyBorder="1">
      <alignment/>
      <protection/>
    </xf>
    <xf numFmtId="0" fontId="0" fillId="0" borderId="22" xfId="0" applyFont="1" applyFill="1" applyBorder="1" applyAlignment="1">
      <alignment/>
    </xf>
    <xf numFmtId="0" fontId="6" fillId="0" borderId="23" xfId="76" applyFont="1" applyFill="1" applyBorder="1">
      <alignment/>
      <protection/>
    </xf>
    <xf numFmtId="0" fontId="0" fillId="0" borderId="19" xfId="0" applyFont="1" applyFill="1" applyBorder="1" applyAlignment="1">
      <alignment/>
    </xf>
    <xf numFmtId="10" fontId="6" fillId="0" borderId="0" xfId="91" applyNumberFormat="1" applyFont="1" applyFill="1" applyBorder="1" applyAlignment="1" quotePrefix="1">
      <alignment/>
    </xf>
    <xf numFmtId="168" fontId="6" fillId="0" borderId="0" xfId="60" applyNumberFormat="1" applyFont="1" applyFill="1" applyBorder="1" applyAlignment="1">
      <alignment horizontal="center"/>
    </xf>
    <xf numFmtId="167" fontId="6" fillId="0" borderId="0" xfId="0" applyNumberFormat="1" applyFont="1" applyFill="1" applyBorder="1" applyAlignment="1">
      <alignment horizontal="center"/>
    </xf>
    <xf numFmtId="0" fontId="0" fillId="0" borderId="13" xfId="0" applyFill="1" applyBorder="1" applyAlignment="1">
      <alignment/>
    </xf>
    <xf numFmtId="14" fontId="6" fillId="0" borderId="13" xfId="0" applyNumberFormat="1" applyFont="1" applyFill="1" applyBorder="1" applyAlignment="1">
      <alignment/>
    </xf>
    <xf numFmtId="0" fontId="5" fillId="0" borderId="13" xfId="0" applyFont="1" applyFill="1" applyBorder="1" applyAlignment="1">
      <alignment horizontal="left"/>
    </xf>
    <xf numFmtId="0" fontId="0" fillId="0" borderId="0" xfId="0" applyFill="1" applyBorder="1" applyAlignment="1">
      <alignment/>
    </xf>
    <xf numFmtId="14" fontId="6" fillId="0" borderId="0" xfId="0" applyNumberFormat="1" applyFont="1" applyFill="1" applyBorder="1" applyAlignment="1">
      <alignment/>
    </xf>
    <xf numFmtId="14" fontId="6" fillId="0" borderId="0" xfId="0" applyNumberFormat="1" applyFont="1" applyFill="1" applyBorder="1" applyAlignment="1">
      <alignment horizontal="right"/>
    </xf>
    <xf numFmtId="0" fontId="0" fillId="0" borderId="18" xfId="0" applyFill="1" applyBorder="1" applyAlignment="1">
      <alignment/>
    </xf>
    <xf numFmtId="0" fontId="6" fillId="0" borderId="25" xfId="0" applyFont="1" applyFill="1" applyBorder="1" applyAlignment="1">
      <alignment horizontal="center"/>
    </xf>
    <xf numFmtId="1" fontId="5" fillId="0" borderId="14" xfId="0" applyNumberFormat="1" applyFont="1" applyFill="1" applyBorder="1" applyAlignment="1">
      <alignment horizontal="right"/>
    </xf>
    <xf numFmtId="49" fontId="5" fillId="0" borderId="25" xfId="0" applyNumberFormat="1" applyFont="1" applyFill="1" applyBorder="1" applyAlignment="1">
      <alignment horizontal="right"/>
    </xf>
    <xf numFmtId="0" fontId="5" fillId="0" borderId="14" xfId="0" applyFont="1" applyFill="1" applyBorder="1" applyAlignment="1">
      <alignment horizontal="right"/>
    </xf>
    <xf numFmtId="0" fontId="5" fillId="0" borderId="25" xfId="0" applyFont="1" applyFill="1" applyBorder="1" applyAlignment="1">
      <alignment horizontal="right"/>
    </xf>
    <xf numFmtId="176" fontId="5" fillId="0" borderId="14" xfId="0" applyNumberFormat="1" applyFont="1" applyFill="1" applyBorder="1" applyAlignment="1">
      <alignment horizontal="right"/>
    </xf>
    <xf numFmtId="0" fontId="5" fillId="0" borderId="25" xfId="0" applyFont="1" applyFill="1" applyBorder="1" applyAlignment="1">
      <alignment horizontal="center"/>
    </xf>
    <xf numFmtId="0" fontId="5" fillId="0" borderId="14" xfId="0" applyFont="1" applyFill="1" applyBorder="1" applyAlignment="1">
      <alignment horizontal="center"/>
    </xf>
    <xf numFmtId="0" fontId="5" fillId="0" borderId="14" xfId="0" applyNumberFormat="1" applyFont="1" applyFill="1" applyBorder="1" applyAlignment="1">
      <alignment horizontal="center"/>
    </xf>
    <xf numFmtId="174" fontId="6" fillId="0" borderId="25" xfId="0" applyNumberFormat="1" applyFont="1" applyFill="1" applyBorder="1" applyAlignment="1">
      <alignment horizontal="center"/>
    </xf>
    <xf numFmtId="174" fontId="6" fillId="0" borderId="14" xfId="0" applyNumberFormat="1" applyFont="1" applyFill="1" applyBorder="1" applyAlignment="1">
      <alignment horizontal="center"/>
    </xf>
    <xf numFmtId="177" fontId="6" fillId="0" borderId="17" xfId="0" applyNumberFormat="1" applyFont="1" applyFill="1" applyBorder="1" applyAlignment="1">
      <alignment horizontal="center"/>
    </xf>
    <xf numFmtId="0" fontId="5" fillId="0" borderId="0" xfId="0" applyFont="1" applyFill="1" applyBorder="1" applyAlignment="1">
      <alignment horizontal="right"/>
    </xf>
    <xf numFmtId="14" fontId="5" fillId="0" borderId="0" xfId="0" applyNumberFormat="1" applyFont="1" applyFill="1" applyBorder="1" applyAlignment="1">
      <alignment horizontal="center"/>
    </xf>
    <xf numFmtId="174" fontId="6" fillId="0" borderId="0" xfId="60" applyNumberFormat="1" applyFont="1" applyFill="1" applyBorder="1" applyAlignment="1">
      <alignment horizontal="center"/>
    </xf>
    <xf numFmtId="177" fontId="6" fillId="0" borderId="22" xfId="0" applyNumberFormat="1" applyFont="1" applyFill="1" applyBorder="1" applyAlignment="1">
      <alignment horizontal="center"/>
    </xf>
    <xf numFmtId="1" fontId="5" fillId="0" borderId="0" xfId="0" applyNumberFormat="1" applyFont="1" applyFill="1" applyBorder="1" applyAlignment="1">
      <alignment horizontal="right"/>
    </xf>
    <xf numFmtId="176" fontId="5" fillId="0" borderId="0" xfId="60" applyNumberFormat="1" applyFont="1" applyFill="1" applyBorder="1" applyAlignment="1">
      <alignment horizontal="right"/>
    </xf>
    <xf numFmtId="171" fontId="5" fillId="0" borderId="0" xfId="91" applyNumberFormat="1" applyFont="1" applyFill="1" applyBorder="1" applyAlignment="1">
      <alignment horizontal="right"/>
    </xf>
    <xf numFmtId="171"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74" fontId="6" fillId="0" borderId="0" xfId="0" applyNumberFormat="1" applyFont="1" applyFill="1" applyBorder="1" applyAlignment="1">
      <alignment horizontal="center"/>
    </xf>
    <xf numFmtId="177" fontId="6" fillId="0" borderId="0" xfId="0" applyNumberFormat="1" applyFont="1" applyFill="1" applyBorder="1" applyAlignment="1">
      <alignment horizontal="center"/>
    </xf>
    <xf numFmtId="169" fontId="6" fillId="0" borderId="15" xfId="60" applyNumberFormat="1" applyFont="1" applyFill="1" applyBorder="1" applyAlignment="1">
      <alignment horizontal="right"/>
    </xf>
    <xf numFmtId="0" fontId="6" fillId="0" borderId="15" xfId="0" applyFont="1" applyFill="1" applyBorder="1" applyAlignment="1">
      <alignment horizontal="right"/>
    </xf>
    <xf numFmtId="0" fontId="0" fillId="0" borderId="14" xfId="0" applyBorder="1" applyAlignment="1">
      <alignment horizontal="center"/>
    </xf>
    <xf numFmtId="0" fontId="0" fillId="0" borderId="15" xfId="0" applyBorder="1" applyAlignment="1">
      <alignment horizontal="center"/>
    </xf>
    <xf numFmtId="0" fontId="6" fillId="0" borderId="0" xfId="73" applyFont="1" applyFill="1" applyBorder="1" applyAlignment="1">
      <alignment wrapText="1"/>
      <protection/>
    </xf>
    <xf numFmtId="0" fontId="67" fillId="33" borderId="0" xfId="0" applyFont="1" applyFill="1" applyBorder="1" applyAlignment="1">
      <alignment/>
    </xf>
    <xf numFmtId="0" fontId="2" fillId="0" borderId="0" xfId="0" applyFont="1" applyAlignment="1">
      <alignment/>
    </xf>
    <xf numFmtId="4" fontId="2" fillId="34" borderId="0" xfId="0" applyNumberFormat="1" applyFont="1" applyFill="1" applyAlignment="1">
      <alignment/>
    </xf>
    <xf numFmtId="0" fontId="2" fillId="0" borderId="27" xfId="0" applyFont="1" applyBorder="1" applyAlignment="1">
      <alignment/>
    </xf>
    <xf numFmtId="4" fontId="2" fillId="0" borderId="27" xfId="0" applyNumberFormat="1" applyFont="1" applyBorder="1" applyAlignment="1">
      <alignment/>
    </xf>
    <xf numFmtId="0" fontId="2" fillId="0" borderId="0" xfId="0" applyFont="1" applyBorder="1" applyAlignment="1">
      <alignment/>
    </xf>
    <xf numFmtId="4" fontId="2" fillId="0" borderId="0" xfId="0" applyNumberFormat="1" applyFont="1" applyAlignment="1">
      <alignment/>
    </xf>
    <xf numFmtId="0" fontId="2" fillId="0" borderId="0" xfId="0" applyFont="1" applyAlignment="1">
      <alignment wrapText="1"/>
    </xf>
    <xf numFmtId="4" fontId="16" fillId="0" borderId="0" xfId="0" applyNumberFormat="1" applyFont="1" applyAlignment="1">
      <alignment/>
    </xf>
    <xf numFmtId="0" fontId="0"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6" fillId="0" borderId="0" xfId="68" applyFont="1" applyFill="1" applyBorder="1">
      <alignment/>
      <protection/>
    </xf>
    <xf numFmtId="0" fontId="5" fillId="0" borderId="0" xfId="68" applyFont="1">
      <alignment/>
      <protection/>
    </xf>
    <xf numFmtId="0" fontId="5" fillId="0" borderId="0" xfId="68" applyFont="1" applyAlignment="1">
      <alignment horizontal="center"/>
      <protection/>
    </xf>
    <xf numFmtId="0" fontId="5" fillId="0" borderId="0" xfId="68" applyFont="1" applyFill="1" applyBorder="1" applyAlignment="1">
      <alignment horizontal="center"/>
      <protection/>
    </xf>
    <xf numFmtId="0" fontId="5" fillId="0" borderId="0" xfId="68" applyFont="1" applyFill="1" applyBorder="1">
      <alignment/>
      <protection/>
    </xf>
    <xf numFmtId="0" fontId="5" fillId="0" borderId="0" xfId="68" applyFont="1" applyBorder="1">
      <alignment/>
      <protection/>
    </xf>
    <xf numFmtId="0" fontId="5" fillId="0" borderId="0" xfId="68" applyFont="1" applyBorder="1" applyAlignment="1">
      <alignment horizontal="center"/>
      <protection/>
    </xf>
    <xf numFmtId="0" fontId="67" fillId="33" borderId="18" xfId="68" applyFont="1" applyFill="1" applyBorder="1" applyAlignment="1">
      <alignment horizontal="center"/>
      <protection/>
    </xf>
    <xf numFmtId="0" fontId="67" fillId="33" borderId="18" xfId="68" applyFont="1" applyFill="1" applyBorder="1" applyAlignment="1">
      <alignment horizontal="center" vertical="center" wrapText="1"/>
      <protection/>
    </xf>
    <xf numFmtId="0" fontId="67" fillId="33" borderId="14" xfId="68" applyFont="1" applyFill="1" applyBorder="1" applyAlignment="1">
      <alignment horizontal="center" vertical="center" wrapText="1"/>
      <protection/>
    </xf>
    <xf numFmtId="165" fontId="5" fillId="0" borderId="17" xfId="60" applyNumberFormat="1" applyFont="1" applyFill="1" applyBorder="1" applyAlignment="1" quotePrefix="1">
      <alignment horizontal="left"/>
    </xf>
    <xf numFmtId="165" fontId="5" fillId="0" borderId="14" xfId="60" applyNumberFormat="1" applyFont="1" applyFill="1" applyBorder="1" applyAlignment="1" quotePrefix="1">
      <alignment horizontal="left"/>
    </xf>
    <xf numFmtId="168" fontId="5" fillId="0" borderId="19" xfId="60" applyNumberFormat="1" applyFont="1" applyFill="1" applyBorder="1" applyAlignment="1" quotePrefix="1">
      <alignment horizontal="left"/>
    </xf>
    <xf numFmtId="168" fontId="5" fillId="0" borderId="16" xfId="60" applyNumberFormat="1" applyFont="1" applyFill="1" applyBorder="1" applyAlignment="1" quotePrefix="1">
      <alignment horizontal="left"/>
    </xf>
    <xf numFmtId="174" fontId="6" fillId="0" borderId="15" xfId="0" applyNumberFormat="1" applyFont="1" applyFill="1" applyBorder="1" applyAlignment="1">
      <alignment horizontal="right"/>
    </xf>
    <xf numFmtId="174" fontId="6" fillId="0" borderId="16" xfId="0" applyNumberFormat="1" applyFont="1" applyFill="1" applyBorder="1" applyAlignment="1">
      <alignment horizontal="right"/>
    </xf>
    <xf numFmtId="0" fontId="6" fillId="0" borderId="0" xfId="0" applyFont="1" applyFill="1" applyBorder="1" applyAlignment="1">
      <alignment horizontal="right"/>
    </xf>
    <xf numFmtId="10" fontId="6" fillId="0" borderId="15" xfId="60" applyNumberFormat="1" applyFont="1" applyFill="1" applyBorder="1" applyAlignment="1">
      <alignment horizontal="right"/>
    </xf>
    <xf numFmtId="171" fontId="6" fillId="0" borderId="15" xfId="0" applyNumberFormat="1" applyFont="1" applyFill="1" applyBorder="1" applyAlignment="1">
      <alignment horizontal="center"/>
    </xf>
    <xf numFmtId="14" fontId="6" fillId="0" borderId="0" xfId="0" applyNumberFormat="1" applyFont="1" applyFill="1" applyBorder="1" applyAlignment="1">
      <alignment horizontal="center"/>
    </xf>
    <xf numFmtId="169" fontId="6" fillId="0" borderId="15" xfId="60" applyNumberFormat="1" applyFont="1" applyFill="1" applyBorder="1" applyAlignment="1">
      <alignment horizontal="center"/>
    </xf>
    <xf numFmtId="0" fontId="6" fillId="0" borderId="21" xfId="0" applyFont="1" applyFill="1" applyBorder="1" applyAlignment="1">
      <alignment horizontal="center"/>
    </xf>
    <xf numFmtId="10" fontId="6" fillId="0" borderId="21" xfId="91" applyNumberFormat="1" applyFont="1" applyFill="1" applyBorder="1" applyAlignment="1">
      <alignment horizontal="right"/>
    </xf>
    <xf numFmtId="10" fontId="6" fillId="0" borderId="0" xfId="93" applyNumberFormat="1" applyFont="1" applyFill="1" applyBorder="1" applyAlignment="1">
      <alignment horizontal="right"/>
    </xf>
    <xf numFmtId="10" fontId="6" fillId="0" borderId="0" xfId="95" applyNumberFormat="1" applyFont="1" applyFill="1" applyBorder="1" applyAlignment="1">
      <alignment horizontal="right"/>
    </xf>
    <xf numFmtId="0" fontId="0" fillId="0" borderId="13" xfId="0" applyBorder="1" applyAlignment="1">
      <alignment/>
    </xf>
    <xf numFmtId="4" fontId="67" fillId="33" borderId="26" xfId="69" applyNumberFormat="1" applyFont="1" applyFill="1" applyBorder="1" applyAlignment="1">
      <alignment horizontal="center"/>
      <protection/>
    </xf>
    <xf numFmtId="0" fontId="0" fillId="0" borderId="14" xfId="0"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68" fillId="35" borderId="15" xfId="0" applyFont="1" applyFill="1" applyBorder="1" applyAlignment="1">
      <alignment horizontal="center"/>
    </xf>
    <xf numFmtId="0" fontId="0" fillId="35" borderId="15" xfId="0" applyFill="1" applyBorder="1" applyAlignment="1">
      <alignment horizontal="center"/>
    </xf>
    <xf numFmtId="0" fontId="0" fillId="35" borderId="15" xfId="0" applyFill="1" applyBorder="1" applyAlignment="1">
      <alignment horizontal="center" vertical="center" wrapText="1"/>
    </xf>
    <xf numFmtId="0" fontId="0" fillId="35" borderId="15" xfId="0" applyFill="1" applyBorder="1" applyAlignment="1">
      <alignment horizontal="left" vertical="center" wrapText="1"/>
    </xf>
    <xf numFmtId="0" fontId="68" fillId="0" borderId="15" xfId="0" applyFont="1" applyBorder="1" applyAlignment="1">
      <alignment horizontal="center"/>
    </xf>
    <xf numFmtId="0" fontId="0" fillId="0" borderId="15" xfId="0" applyBorder="1" applyAlignment="1">
      <alignment horizontal="left" vertical="center" wrapText="1"/>
    </xf>
    <xf numFmtId="0" fontId="0" fillId="0" borderId="15" xfId="0" applyBorder="1" applyAlignment="1">
      <alignment horizontal="center" vertical="center"/>
    </xf>
    <xf numFmtId="0" fontId="68" fillId="35" borderId="16" xfId="0" applyFont="1" applyFill="1" applyBorder="1" applyAlignment="1">
      <alignment horizontal="center" vertical="center" wrapText="1"/>
    </xf>
    <xf numFmtId="0" fontId="0" fillId="35" borderId="16" xfId="0" applyFill="1" applyBorder="1" applyAlignment="1">
      <alignment horizontal="center" vertical="center" wrapText="1"/>
    </xf>
    <xf numFmtId="2" fontId="0" fillId="0" borderId="0" xfId="0" applyNumberFormat="1" applyAlignment="1">
      <alignment/>
    </xf>
    <xf numFmtId="0" fontId="67" fillId="33" borderId="18" xfId="0" applyFont="1" applyFill="1" applyBorder="1" applyAlignment="1">
      <alignment horizontal="center"/>
    </xf>
    <xf numFmtId="0" fontId="67" fillId="33" borderId="23" xfId="0" applyFont="1" applyFill="1" applyBorder="1" applyAlignment="1">
      <alignment horizontal="center"/>
    </xf>
    <xf numFmtId="2" fontId="5" fillId="0" borderId="13" xfId="0" applyNumberFormat="1" applyFont="1" applyFill="1" applyBorder="1" applyAlignment="1">
      <alignment/>
    </xf>
    <xf numFmtId="2" fontId="2" fillId="0" borderId="0" xfId="0" applyNumberFormat="1" applyFont="1" applyAlignment="1">
      <alignment/>
    </xf>
    <xf numFmtId="2" fontId="5" fillId="34" borderId="0" xfId="0" applyNumberFormat="1" applyFont="1" applyFill="1" applyBorder="1" applyAlignment="1">
      <alignment/>
    </xf>
    <xf numFmtId="2" fontId="2" fillId="0" borderId="27" xfId="0" applyNumberFormat="1" applyFont="1" applyBorder="1" applyAlignment="1">
      <alignment/>
    </xf>
    <xf numFmtId="2" fontId="2" fillId="34" borderId="0" xfId="0" applyNumberFormat="1" applyFont="1" applyFill="1" applyAlignment="1">
      <alignment/>
    </xf>
    <xf numFmtId="4" fontId="5" fillId="0" borderId="13" xfId="0" applyNumberFormat="1" applyFont="1" applyFill="1" applyBorder="1" applyAlignment="1">
      <alignment/>
    </xf>
    <xf numFmtId="4" fontId="5" fillId="0" borderId="0" xfId="0" applyNumberFormat="1" applyFont="1" applyFill="1" applyBorder="1" applyAlignment="1">
      <alignment/>
    </xf>
    <xf numFmtId="4" fontId="69" fillId="33" borderId="0" xfId="0" applyNumberFormat="1" applyFont="1" applyFill="1" applyAlignment="1">
      <alignment/>
    </xf>
    <xf numFmtId="4" fontId="0" fillId="0" borderId="0" xfId="0" applyNumberFormat="1" applyAlignment="1">
      <alignment/>
    </xf>
    <xf numFmtId="2" fontId="67" fillId="33" borderId="0" xfId="0" applyNumberFormat="1" applyFont="1" applyFill="1" applyBorder="1" applyAlignment="1">
      <alignment/>
    </xf>
    <xf numFmtId="2" fontId="2" fillId="34" borderId="0" xfId="60" applyNumberFormat="1" applyFont="1" applyFill="1" applyAlignment="1">
      <alignment/>
    </xf>
    <xf numFmtId="174" fontId="6" fillId="0" borderId="0" xfId="0" applyNumberFormat="1" applyFont="1" applyFill="1" applyBorder="1" applyAlignment="1">
      <alignment horizontal="right"/>
    </xf>
    <xf numFmtId="179" fontId="5" fillId="34" borderId="0" xfId="60" applyNumberFormat="1" applyFont="1" applyFill="1" applyBorder="1" applyAlignment="1">
      <alignment/>
    </xf>
    <xf numFmtId="4" fontId="2" fillId="0" borderId="27" xfId="0" applyNumberFormat="1" applyFont="1" applyFill="1" applyBorder="1" applyAlignment="1">
      <alignment/>
    </xf>
    <xf numFmtId="0" fontId="5" fillId="0" borderId="14" xfId="0" applyFont="1" applyFill="1" applyBorder="1" applyAlignment="1">
      <alignment/>
    </xf>
    <xf numFmtId="177" fontId="6" fillId="0" borderId="14" xfId="0" applyNumberFormat="1" applyFont="1" applyFill="1" applyBorder="1" applyAlignment="1">
      <alignment horizontal="center"/>
    </xf>
    <xf numFmtId="177" fontId="6" fillId="0" borderId="15" xfId="0" applyNumberFormat="1" applyFont="1" applyFill="1" applyBorder="1" applyAlignment="1">
      <alignment horizontal="center"/>
    </xf>
    <xf numFmtId="0" fontId="0" fillId="0" borderId="14" xfId="0" applyFill="1" applyBorder="1" applyAlignment="1">
      <alignment/>
    </xf>
    <xf numFmtId="0" fontId="67" fillId="33" borderId="14" xfId="0" applyFont="1" applyFill="1" applyBorder="1" applyAlignment="1" quotePrefix="1">
      <alignment horizontal="center"/>
    </xf>
    <xf numFmtId="0" fontId="67" fillId="33" borderId="16" xfId="0" applyFont="1" applyFill="1" applyBorder="1" applyAlignment="1" quotePrefix="1">
      <alignment horizontal="center"/>
    </xf>
    <xf numFmtId="167" fontId="6" fillId="0" borderId="14" xfId="0" applyNumberFormat="1" applyFont="1" applyFill="1" applyBorder="1" applyAlignment="1">
      <alignment horizontal="right"/>
    </xf>
    <xf numFmtId="10" fontId="6" fillId="0" borderId="21" xfId="91" applyNumberFormat="1" applyFont="1" applyFill="1" applyBorder="1" applyAlignment="1">
      <alignment/>
    </xf>
    <xf numFmtId="10" fontId="5" fillId="0" borderId="15" xfId="91" applyNumberFormat="1" applyFont="1" applyFill="1" applyBorder="1" applyAlignment="1">
      <alignment/>
    </xf>
    <xf numFmtId="10" fontId="6" fillId="0" borderId="18" xfId="91" applyNumberFormat="1" applyFont="1" applyFill="1" applyBorder="1" applyAlignment="1">
      <alignment/>
    </xf>
    <xf numFmtId="10" fontId="5" fillId="0" borderId="14" xfId="91" applyNumberFormat="1" applyFont="1" applyFill="1" applyBorder="1" applyAlignment="1">
      <alignment/>
    </xf>
    <xf numFmtId="10" fontId="6" fillId="0" borderId="23" xfId="91" applyNumberFormat="1" applyFont="1" applyFill="1" applyBorder="1" applyAlignment="1">
      <alignment/>
    </xf>
    <xf numFmtId="10" fontId="67" fillId="33" borderId="14" xfId="91" applyNumberFormat="1" applyFont="1" applyFill="1" applyBorder="1" applyAlignment="1">
      <alignment horizontal="right"/>
    </xf>
    <xf numFmtId="10" fontId="67" fillId="33" borderId="16" xfId="91" applyNumberFormat="1" applyFont="1" applyFill="1" applyBorder="1" applyAlignment="1">
      <alignment horizontal="right"/>
    </xf>
    <xf numFmtId="0" fontId="6" fillId="0" borderId="21" xfId="0" applyFont="1" applyFill="1" applyBorder="1" applyAlignment="1">
      <alignment horizontal="left" wrapText="1"/>
    </xf>
    <xf numFmtId="0" fontId="6" fillId="0" borderId="23" xfId="0" applyFont="1" applyFill="1" applyBorder="1" applyAlignment="1">
      <alignment/>
    </xf>
    <xf numFmtId="0" fontId="67" fillId="33" borderId="26" xfId="69" applyFont="1" applyFill="1" applyBorder="1" applyAlignment="1">
      <alignment horizontal="left"/>
      <protection/>
    </xf>
    <xf numFmtId="0" fontId="17" fillId="0" borderId="24" xfId="69" applyFont="1" applyFill="1" applyBorder="1" applyAlignment="1">
      <alignment horizontal="left"/>
      <protection/>
    </xf>
    <xf numFmtId="14" fontId="6" fillId="0" borderId="0" xfId="0" applyNumberFormat="1" applyFont="1" applyFill="1" applyBorder="1" applyAlignment="1">
      <alignment horizontal="left"/>
    </xf>
    <xf numFmtId="14" fontId="6" fillId="0" borderId="13" xfId="0" applyNumberFormat="1" applyFont="1" applyFill="1" applyBorder="1" applyAlignment="1">
      <alignment horizontal="center"/>
    </xf>
    <xf numFmtId="0" fontId="5" fillId="0" borderId="0" xfId="0" applyFont="1" applyFill="1" applyBorder="1" applyAlignment="1">
      <alignment horizontal="center"/>
    </xf>
    <xf numFmtId="3" fontId="5" fillId="0" borderId="13" xfId="0" applyNumberFormat="1" applyFont="1" applyFill="1" applyBorder="1" applyAlignment="1">
      <alignment/>
    </xf>
    <xf numFmtId="3" fontId="5" fillId="0" borderId="0" xfId="0" applyNumberFormat="1" applyFont="1" applyFill="1" applyBorder="1" applyAlignment="1">
      <alignment/>
    </xf>
    <xf numFmtId="3" fontId="5" fillId="0" borderId="14" xfId="0" applyNumberFormat="1" applyFont="1" applyFill="1" applyBorder="1" applyAlignment="1">
      <alignment horizontal="right"/>
    </xf>
    <xf numFmtId="3" fontId="6" fillId="0" borderId="15" xfId="60" applyNumberFormat="1" applyFont="1" applyFill="1" applyBorder="1" applyAlignment="1">
      <alignment horizontal="right"/>
    </xf>
    <xf numFmtId="3" fontId="0" fillId="0" borderId="0" xfId="0" applyNumberFormat="1" applyAlignment="1">
      <alignment/>
    </xf>
    <xf numFmtId="0" fontId="5" fillId="0" borderId="13" xfId="0" applyFont="1" applyFill="1" applyBorder="1" applyAlignment="1">
      <alignment horizontal="right"/>
    </xf>
    <xf numFmtId="0" fontId="0" fillId="0" borderId="25" xfId="0" applyBorder="1" applyAlignment="1">
      <alignment horizontal="right"/>
    </xf>
    <xf numFmtId="0" fontId="0" fillId="0" borderId="0" xfId="0" applyBorder="1" applyAlignment="1">
      <alignment horizontal="right"/>
    </xf>
    <xf numFmtId="0" fontId="0" fillId="0" borderId="0" xfId="0" applyAlignment="1">
      <alignment horizontal="right"/>
    </xf>
    <xf numFmtId="0" fontId="5" fillId="0" borderId="13" xfId="0" applyFont="1" applyFill="1" applyBorder="1" applyAlignment="1">
      <alignment horizontal="center"/>
    </xf>
    <xf numFmtId="174" fontId="6" fillId="0" borderId="14" xfId="0" applyNumberFormat="1" applyFont="1" applyFill="1" applyBorder="1" applyAlignment="1">
      <alignment horizontal="right"/>
    </xf>
    <xf numFmtId="174" fontId="6" fillId="0" borderId="15" xfId="60" applyNumberFormat="1" applyFont="1" applyFill="1" applyBorder="1" applyAlignment="1">
      <alignment horizontal="right"/>
    </xf>
    <xf numFmtId="0" fontId="0" fillId="0" borderId="0" xfId="0" applyFill="1" applyBorder="1" applyAlignment="1">
      <alignment horizontal="center"/>
    </xf>
    <xf numFmtId="0" fontId="0" fillId="0" borderId="13" xfId="0" applyFill="1" applyBorder="1" applyAlignment="1">
      <alignment horizontal="center"/>
    </xf>
    <xf numFmtId="10" fontId="6" fillId="0" borderId="15" xfId="0" applyNumberFormat="1" applyFont="1" applyFill="1" applyBorder="1" applyAlignment="1">
      <alignment horizontal="right"/>
    </xf>
    <xf numFmtId="3" fontId="6" fillId="0" borderId="15" xfId="0" applyNumberFormat="1" applyFont="1" applyFill="1" applyBorder="1" applyAlignment="1">
      <alignment/>
    </xf>
    <xf numFmtId="3" fontId="6" fillId="0" borderId="15" xfId="0" applyNumberFormat="1" applyFont="1" applyFill="1" applyBorder="1" applyAlignment="1">
      <alignment horizontal="center"/>
    </xf>
    <xf numFmtId="3" fontId="5" fillId="0" borderId="13" xfId="0" applyNumberFormat="1" applyFont="1" applyFill="1" applyBorder="1" applyAlignment="1">
      <alignment horizontal="right"/>
    </xf>
    <xf numFmtId="3" fontId="5" fillId="0" borderId="0" xfId="0" applyNumberFormat="1" applyFont="1" applyFill="1" applyBorder="1" applyAlignment="1">
      <alignment horizontal="right"/>
    </xf>
    <xf numFmtId="3" fontId="6" fillId="0" borderId="15" xfId="0" applyNumberFormat="1" applyFont="1" applyFill="1" applyBorder="1" applyAlignment="1">
      <alignment horizontal="right"/>
    </xf>
    <xf numFmtId="3" fontId="0" fillId="0" borderId="0" xfId="0" applyNumberFormat="1" applyAlignment="1">
      <alignment horizontal="right"/>
    </xf>
    <xf numFmtId="3" fontId="0" fillId="0" borderId="25" xfId="0" applyNumberFormat="1" applyBorder="1" applyAlignment="1">
      <alignment horizontal="right"/>
    </xf>
    <xf numFmtId="3" fontId="0" fillId="0" borderId="0" xfId="0" applyNumberFormat="1" applyBorder="1" applyAlignment="1">
      <alignment horizontal="right"/>
    </xf>
    <xf numFmtId="10" fontId="5" fillId="0" borderId="13" xfId="0" applyNumberFormat="1" applyFont="1" applyFill="1" applyBorder="1" applyAlignment="1">
      <alignment/>
    </xf>
    <xf numFmtId="10" fontId="5" fillId="0" borderId="14" xfId="0" applyNumberFormat="1" applyFont="1" applyFill="1" applyBorder="1" applyAlignment="1">
      <alignment horizontal="right"/>
    </xf>
    <xf numFmtId="10" fontId="0" fillId="0" borderId="0" xfId="0" applyNumberFormat="1" applyAlignment="1">
      <alignment/>
    </xf>
    <xf numFmtId="174" fontId="5" fillId="0" borderId="13" xfId="0" applyNumberFormat="1" applyFont="1" applyFill="1" applyBorder="1" applyAlignment="1">
      <alignment/>
    </xf>
    <xf numFmtId="174" fontId="5" fillId="0" borderId="0" xfId="0" applyNumberFormat="1" applyFont="1" applyFill="1" applyBorder="1" applyAlignment="1">
      <alignment/>
    </xf>
    <xf numFmtId="174" fontId="0" fillId="0" borderId="0" xfId="0" applyNumberFormat="1" applyAlignment="1">
      <alignment/>
    </xf>
    <xf numFmtId="0" fontId="6" fillId="0" borderId="16" xfId="0" applyFont="1" applyFill="1" applyBorder="1" applyAlignment="1">
      <alignment horizontal="center"/>
    </xf>
    <xf numFmtId="174" fontId="6" fillId="0" borderId="16" xfId="0" applyNumberFormat="1" applyFont="1" applyFill="1" applyBorder="1" applyAlignment="1">
      <alignment horizontal="center"/>
    </xf>
    <xf numFmtId="3" fontId="6" fillId="0" borderId="0" xfId="0" applyNumberFormat="1" applyFont="1" applyFill="1" applyBorder="1" applyAlignment="1">
      <alignment horizontal="center"/>
    </xf>
    <xf numFmtId="0" fontId="0" fillId="35" borderId="0" xfId="0" applyFill="1" applyBorder="1" applyAlignment="1">
      <alignment horizontal="center" vertical="center" wrapText="1"/>
    </xf>
    <xf numFmtId="0" fontId="0" fillId="35" borderId="22" xfId="0" applyFill="1" applyBorder="1" applyAlignment="1">
      <alignment horizontal="center"/>
    </xf>
    <xf numFmtId="2" fontId="5" fillId="0" borderId="13" xfId="0" applyNumberFormat="1" applyFont="1" applyFill="1" applyBorder="1" applyAlignment="1">
      <alignment horizontal="center"/>
    </xf>
    <xf numFmtId="2" fontId="6"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6" fillId="0" borderId="25" xfId="0" applyNumberFormat="1" applyFont="1" applyFill="1" applyBorder="1" applyAlignment="1">
      <alignment horizontal="center"/>
    </xf>
    <xf numFmtId="2" fontId="0" fillId="0" borderId="0" xfId="0" applyNumberFormat="1" applyAlignment="1">
      <alignment horizontal="center"/>
    </xf>
    <xf numFmtId="0" fontId="5" fillId="0" borderId="21" xfId="0" applyFont="1" applyFill="1" applyBorder="1" applyAlignment="1">
      <alignment wrapText="1"/>
    </xf>
    <xf numFmtId="0" fontId="5" fillId="0" borderId="21" xfId="0" applyFont="1" applyFill="1" applyBorder="1" applyAlignment="1">
      <alignment vertical="top" wrapText="1"/>
    </xf>
    <xf numFmtId="15" fontId="14" fillId="0" borderId="28" xfId="67" applyNumberFormat="1" applyFont="1" applyFill="1" applyBorder="1" applyAlignment="1">
      <alignment horizontal="right"/>
      <protection/>
    </xf>
    <xf numFmtId="15" fontId="14" fillId="0" borderId="29" xfId="67" applyNumberFormat="1" applyFont="1" applyFill="1" applyBorder="1" applyAlignment="1">
      <alignment horizontal="right"/>
      <protection/>
    </xf>
    <xf numFmtId="0" fontId="19" fillId="36" borderId="18" xfId="0" applyFont="1" applyFill="1" applyBorder="1" applyAlignment="1">
      <alignment horizontal="left"/>
    </xf>
    <xf numFmtId="0" fontId="19" fillId="36" borderId="25" xfId="0" applyFont="1" applyFill="1" applyBorder="1" applyAlignment="1">
      <alignment horizontal="left"/>
    </xf>
    <xf numFmtId="0" fontId="18" fillId="36" borderId="25" xfId="0" applyFont="1" applyFill="1" applyBorder="1" applyAlignment="1">
      <alignment/>
    </xf>
    <xf numFmtId="0" fontId="18" fillId="36" borderId="17" xfId="0" applyFont="1" applyFill="1" applyBorder="1" applyAlignment="1">
      <alignment/>
    </xf>
    <xf numFmtId="0" fontId="19" fillId="36" borderId="18" xfId="0" applyFont="1" applyFill="1" applyBorder="1" applyAlignment="1">
      <alignment wrapText="1"/>
    </xf>
    <xf numFmtId="0" fontId="19" fillId="36" borderId="25" xfId="0" applyFont="1" applyFill="1" applyBorder="1" applyAlignment="1">
      <alignment wrapText="1"/>
    </xf>
    <xf numFmtId="0" fontId="19" fillId="36" borderId="17" xfId="0" applyFont="1" applyFill="1" applyBorder="1" applyAlignment="1">
      <alignment wrapText="1"/>
    </xf>
    <xf numFmtId="0" fontId="18" fillId="36" borderId="21" xfId="0" applyFont="1" applyFill="1" applyBorder="1" applyAlignment="1">
      <alignment/>
    </xf>
    <xf numFmtId="0" fontId="18" fillId="36" borderId="0" xfId="0" applyFont="1" applyFill="1" applyBorder="1" applyAlignment="1">
      <alignment/>
    </xf>
    <xf numFmtId="0" fontId="18" fillId="36" borderId="22" xfId="0" applyFont="1" applyFill="1" applyBorder="1" applyAlignment="1">
      <alignment/>
    </xf>
    <xf numFmtId="0" fontId="19" fillId="36" borderId="23" xfId="0" applyFont="1" applyFill="1" applyBorder="1" applyAlignment="1">
      <alignment wrapText="1"/>
    </xf>
    <xf numFmtId="0" fontId="19" fillId="36" borderId="13" xfId="0" applyFont="1" applyFill="1" applyBorder="1" applyAlignment="1">
      <alignment wrapText="1"/>
    </xf>
    <xf numFmtId="0" fontId="19" fillId="36" borderId="19" xfId="0" applyFont="1" applyFill="1" applyBorder="1" applyAlignment="1">
      <alignment wrapText="1"/>
    </xf>
    <xf numFmtId="169" fontId="6" fillId="0" borderId="14" xfId="60" applyNumberFormat="1" applyFont="1" applyFill="1" applyBorder="1" applyAlignment="1">
      <alignment horizontal="right"/>
    </xf>
    <xf numFmtId="170" fontId="6" fillId="0" borderId="16" xfId="60" applyNumberFormat="1" applyFont="1" applyFill="1" applyBorder="1" applyAlignment="1">
      <alignment horizontal="right"/>
    </xf>
    <xf numFmtId="170" fontId="6" fillId="0" borderId="16" xfId="39" applyNumberFormat="1" applyFont="1" applyFill="1" applyBorder="1" applyAlignment="1">
      <alignment horizontal="right"/>
    </xf>
    <xf numFmtId="170" fontId="0" fillId="0" borderId="0" xfId="0" applyNumberFormat="1" applyFont="1" applyAlignment="1">
      <alignment/>
    </xf>
    <xf numFmtId="170" fontId="6" fillId="0" borderId="14" xfId="44" applyNumberFormat="1" applyFont="1" applyFill="1" applyBorder="1" applyAlignment="1">
      <alignment horizontal="right"/>
    </xf>
    <xf numFmtId="170" fontId="6" fillId="0" borderId="15" xfId="44" applyNumberFormat="1" applyFont="1" applyFill="1" applyBorder="1" applyAlignment="1">
      <alignment horizontal="right"/>
    </xf>
    <xf numFmtId="0" fontId="6" fillId="0" borderId="18" xfId="72" applyFont="1" applyFill="1" applyBorder="1" applyAlignment="1">
      <alignment/>
      <protection/>
    </xf>
    <xf numFmtId="0" fontId="6" fillId="0" borderId="25" xfId="72" applyFont="1" applyFill="1" applyBorder="1" applyAlignment="1">
      <alignment/>
      <protection/>
    </xf>
    <xf numFmtId="171" fontId="6" fillId="0" borderId="15" xfId="83" applyNumberFormat="1" applyFont="1" applyFill="1" applyBorder="1" applyAlignment="1">
      <alignment/>
    </xf>
    <xf numFmtId="170" fontId="6" fillId="0" borderId="15" xfId="42" applyNumberFormat="1" applyFont="1" applyFill="1" applyBorder="1" applyAlignment="1">
      <alignment horizontal="right"/>
    </xf>
    <xf numFmtId="171" fontId="6" fillId="0" borderId="16" xfId="83" applyNumberFormat="1" applyFont="1" applyFill="1" applyBorder="1" applyAlignment="1">
      <alignment/>
    </xf>
    <xf numFmtId="0" fontId="19" fillId="36" borderId="18" xfId="0" applyFont="1" applyFill="1" applyBorder="1" applyAlignment="1">
      <alignment horizontal="left" wrapText="1"/>
    </xf>
    <xf numFmtId="0" fontId="19" fillId="36" borderId="17" xfId="0" applyFont="1" applyFill="1" applyBorder="1" applyAlignment="1">
      <alignment horizontal="center" wrapText="1"/>
    </xf>
    <xf numFmtId="0" fontId="19" fillId="36" borderId="14" xfId="0" applyFont="1" applyFill="1" applyBorder="1" applyAlignment="1">
      <alignment horizontal="center"/>
    </xf>
    <xf numFmtId="0" fontId="19" fillId="36" borderId="14" xfId="0" applyFont="1" applyFill="1" applyBorder="1" applyAlignment="1">
      <alignment horizontal="center" wrapText="1"/>
    </xf>
    <xf numFmtId="0" fontId="19" fillId="36" borderId="19" xfId="0" applyFont="1" applyFill="1" applyBorder="1" applyAlignment="1">
      <alignment horizontal="center"/>
    </xf>
    <xf numFmtId="0" fontId="19" fillId="36" borderId="16" xfId="0" applyFont="1" applyFill="1" applyBorder="1" applyAlignment="1">
      <alignment horizontal="center"/>
    </xf>
    <xf numFmtId="0" fontId="19" fillId="36" borderId="15" xfId="0" applyFont="1" applyFill="1" applyBorder="1" applyAlignment="1">
      <alignment horizontal="center"/>
    </xf>
    <xf numFmtId="169" fontId="6" fillId="0" borderId="15" xfId="48" applyNumberFormat="1" applyFont="1" applyFill="1" applyBorder="1" applyAlignment="1" quotePrefix="1">
      <alignment horizontal="right"/>
    </xf>
    <xf numFmtId="169" fontId="6" fillId="0" borderId="21" xfId="48" applyNumberFormat="1" applyFont="1" applyFill="1" applyBorder="1" applyAlignment="1" quotePrefix="1">
      <alignment horizontal="right"/>
    </xf>
    <xf numFmtId="167" fontId="6" fillId="0" borderId="18" xfId="60" applyFont="1" applyFill="1" applyBorder="1" applyAlignment="1" quotePrefix="1">
      <alignment horizontal="right"/>
    </xf>
    <xf numFmtId="167" fontId="6" fillId="0" borderId="14" xfId="60" applyFont="1" applyFill="1" applyBorder="1" applyAlignment="1" quotePrefix="1">
      <alignment horizontal="right"/>
    </xf>
    <xf numFmtId="169" fontId="6" fillId="0" borderId="15" xfId="60" applyNumberFormat="1" applyFont="1" applyFill="1" applyBorder="1" applyAlignment="1" quotePrefix="1">
      <alignment horizontal="right"/>
    </xf>
    <xf numFmtId="169" fontId="6" fillId="0" borderId="21" xfId="60" applyNumberFormat="1" applyFont="1" applyFill="1" applyBorder="1" applyAlignment="1" quotePrefix="1">
      <alignment horizontal="right"/>
    </xf>
    <xf numFmtId="167" fontId="6" fillId="0" borderId="21" xfId="60" applyFont="1" applyFill="1" applyBorder="1" applyAlignment="1" quotePrefix="1">
      <alignment horizontal="right"/>
    </xf>
    <xf numFmtId="167" fontId="6" fillId="0" borderId="15" xfId="60" applyFont="1" applyFill="1" applyBorder="1" applyAlignment="1" quotePrefix="1">
      <alignment horizontal="right"/>
    </xf>
    <xf numFmtId="0" fontId="0" fillId="0" borderId="20" xfId="0" applyFont="1" applyFill="1" applyBorder="1" applyAlignment="1">
      <alignment/>
    </xf>
    <xf numFmtId="169" fontId="6" fillId="0" borderId="26" xfId="40" applyNumberFormat="1" applyFont="1" applyFill="1" applyBorder="1" applyAlignment="1" quotePrefix="1">
      <alignment horizontal="right"/>
    </xf>
    <xf numFmtId="167" fontId="6" fillId="0" borderId="24" xfId="60" applyFont="1" applyFill="1" applyBorder="1" applyAlignment="1" quotePrefix="1">
      <alignment horizontal="right"/>
    </xf>
    <xf numFmtId="167" fontId="6" fillId="0" borderId="26" xfId="60" applyFont="1" applyFill="1" applyBorder="1" applyAlignment="1" quotePrefix="1">
      <alignment horizontal="right"/>
    </xf>
    <xf numFmtId="0" fontId="0" fillId="0" borderId="0" xfId="0" applyFont="1" applyAlignment="1">
      <alignment/>
    </xf>
    <xf numFmtId="0" fontId="18" fillId="36" borderId="17" xfId="0" applyFont="1" applyFill="1" applyBorder="1" applyAlignment="1">
      <alignment/>
    </xf>
    <xf numFmtId="0" fontId="19" fillId="36" borderId="21" xfId="0" applyFont="1" applyFill="1" applyBorder="1" applyAlignment="1">
      <alignment horizontal="center"/>
    </xf>
    <xf numFmtId="0" fontId="18" fillId="36" borderId="22" xfId="0" applyFont="1" applyFill="1" applyBorder="1" applyAlignment="1">
      <alignment/>
    </xf>
    <xf numFmtId="0" fontId="19" fillId="36" borderId="22" xfId="0" applyFont="1" applyFill="1" applyBorder="1" applyAlignment="1">
      <alignment horizontal="center"/>
    </xf>
    <xf numFmtId="165" fontId="6" fillId="0" borderId="22" xfId="60" applyNumberFormat="1" applyFont="1" applyFill="1" applyBorder="1" applyAlignment="1" quotePrefix="1">
      <alignment horizontal="left"/>
    </xf>
    <xf numFmtId="0" fontId="19" fillId="36" borderId="18" xfId="0" applyFont="1" applyFill="1" applyBorder="1" applyAlignment="1">
      <alignment/>
    </xf>
    <xf numFmtId="168" fontId="6" fillId="0" borderId="15" xfId="60" applyNumberFormat="1" applyFont="1" applyFill="1" applyBorder="1" applyAlignment="1">
      <alignment horizontal="right"/>
    </xf>
    <xf numFmtId="0" fontId="19" fillId="36" borderId="23" xfId="0" applyFont="1" applyFill="1" applyBorder="1" applyAlignment="1">
      <alignment horizontal="center"/>
    </xf>
    <xf numFmtId="0" fontId="18" fillId="36" borderId="19" xfId="0" applyFont="1" applyFill="1" applyBorder="1" applyAlignment="1">
      <alignment/>
    </xf>
    <xf numFmtId="0" fontId="19" fillId="0" borderId="18" xfId="0" applyFont="1" applyFill="1" applyBorder="1" applyAlignment="1">
      <alignment horizontal="center"/>
    </xf>
    <xf numFmtId="0" fontId="18" fillId="0" borderId="17" xfId="0" applyFont="1" applyFill="1" applyBorder="1" applyAlignment="1">
      <alignment/>
    </xf>
    <xf numFmtId="0" fontId="19" fillId="0" borderId="17" xfId="0" applyFont="1" applyFill="1" applyBorder="1" applyAlignment="1">
      <alignment horizontal="center"/>
    </xf>
    <xf numFmtId="0" fontId="19" fillId="0" borderId="14" xfId="0" applyFont="1" applyFill="1" applyBorder="1" applyAlignment="1">
      <alignment horizontal="center"/>
    </xf>
    <xf numFmtId="165" fontId="6" fillId="0" borderId="15" xfId="60" applyNumberFormat="1" applyFont="1" applyFill="1" applyBorder="1" applyAlignment="1" quotePrefix="1">
      <alignment horizontal="left"/>
    </xf>
    <xf numFmtId="168" fontId="6" fillId="0" borderId="15" xfId="60" applyNumberFormat="1" applyFont="1" applyFill="1" applyBorder="1" applyAlignment="1" quotePrefix="1">
      <alignment horizontal="left"/>
    </xf>
    <xf numFmtId="0" fontId="19" fillId="36" borderId="21" xfId="0" applyFont="1" applyFill="1" applyBorder="1" applyAlignment="1">
      <alignment/>
    </xf>
    <xf numFmtId="0" fontId="19" fillId="36" borderId="15" xfId="0" applyFont="1" applyFill="1" applyBorder="1" applyAlignment="1">
      <alignment horizontal="center" vertical="top"/>
    </xf>
    <xf numFmtId="168" fontId="6" fillId="0" borderId="14" xfId="43" applyFont="1" applyFill="1" applyBorder="1" applyAlignment="1">
      <alignment horizontal="left"/>
    </xf>
    <xf numFmtId="167" fontId="6" fillId="0" borderId="0" xfId="60" applyFont="1" applyFill="1" applyBorder="1" applyAlignment="1">
      <alignment horizontal="right"/>
    </xf>
    <xf numFmtId="173" fontId="6" fillId="0" borderId="18" xfId="43" applyNumberFormat="1" applyFont="1" applyFill="1" applyBorder="1" applyAlignment="1">
      <alignment horizontal="left"/>
    </xf>
    <xf numFmtId="167" fontId="6" fillId="0" borderId="14" xfId="60" applyFont="1" applyFill="1" applyBorder="1" applyAlignment="1">
      <alignment horizontal="right"/>
    </xf>
    <xf numFmtId="0" fontId="19" fillId="36" borderId="16" xfId="0" applyFont="1" applyFill="1" applyBorder="1" applyAlignment="1">
      <alignment horizontal="center" vertical="top"/>
    </xf>
    <xf numFmtId="168" fontId="6" fillId="0" borderId="15" xfId="43" applyFont="1" applyFill="1" applyBorder="1" applyAlignment="1">
      <alignment horizontal="left"/>
    </xf>
    <xf numFmtId="173" fontId="6" fillId="0" borderId="21" xfId="43" applyNumberFormat="1" applyFont="1" applyFill="1" applyBorder="1" applyAlignment="1">
      <alignment horizontal="left"/>
    </xf>
    <xf numFmtId="167" fontId="6" fillId="0" borderId="15" xfId="60" applyFont="1" applyFill="1" applyBorder="1" applyAlignment="1">
      <alignment horizontal="right"/>
    </xf>
    <xf numFmtId="168" fontId="6" fillId="0" borderId="14" xfId="47" applyNumberFormat="1" applyFont="1" applyFill="1" applyBorder="1" applyAlignment="1">
      <alignment horizontal="right" vertical="top"/>
    </xf>
    <xf numFmtId="168" fontId="6" fillId="0" borderId="14" xfId="47" applyNumberFormat="1" applyFont="1" applyFill="1" applyBorder="1" applyAlignment="1">
      <alignment horizontal="right"/>
    </xf>
    <xf numFmtId="168" fontId="6" fillId="0" borderId="15" xfId="47" applyNumberFormat="1" applyFont="1" applyFill="1" applyBorder="1" applyAlignment="1">
      <alignment horizontal="right"/>
    </xf>
    <xf numFmtId="168" fontId="6" fillId="0" borderId="16" xfId="47" applyNumberFormat="1" applyFont="1" applyFill="1" applyBorder="1" applyAlignment="1">
      <alignment horizontal="right"/>
    </xf>
    <xf numFmtId="0" fontId="5" fillId="0" borderId="25" xfId="65" applyFont="1" applyFill="1" applyBorder="1" applyAlignment="1">
      <alignment vertical="top" wrapText="1"/>
      <protection/>
    </xf>
    <xf numFmtId="173" fontId="6" fillId="0" borderId="26" xfId="60" applyNumberFormat="1" applyFont="1" applyFill="1" applyBorder="1" applyAlignment="1">
      <alignment horizontal="left"/>
    </xf>
    <xf numFmtId="167" fontId="6" fillId="0" borderId="20" xfId="60" applyFont="1" applyFill="1" applyBorder="1" applyAlignment="1" quotePrefix="1">
      <alignment horizontal="right"/>
    </xf>
    <xf numFmtId="173" fontId="6" fillId="0" borderId="24" xfId="60" applyNumberFormat="1" applyFont="1" applyFill="1" applyBorder="1" applyAlignment="1">
      <alignment horizontal="left"/>
    </xf>
    <xf numFmtId="0" fontId="5" fillId="0" borderId="0" xfId="65" applyFont="1" applyFill="1" applyBorder="1" applyAlignment="1">
      <alignment vertical="top" wrapText="1"/>
      <protection/>
    </xf>
    <xf numFmtId="0" fontId="19" fillId="37" borderId="14" xfId="0" applyFont="1" applyFill="1" applyBorder="1" applyAlignment="1">
      <alignment horizontal="center" vertical="center"/>
    </xf>
    <xf numFmtId="0" fontId="19" fillId="37" borderId="17" xfId="0" applyFont="1" applyFill="1" applyBorder="1" applyAlignment="1">
      <alignment horizontal="center" vertical="center" wrapText="1"/>
    </xf>
    <xf numFmtId="0" fontId="19" fillId="37" borderId="15" xfId="0" applyFont="1" applyFill="1" applyBorder="1" applyAlignment="1">
      <alignment horizontal="center"/>
    </xf>
    <xf numFmtId="0" fontId="19" fillId="37" borderId="16" xfId="0" applyFont="1" applyFill="1" applyBorder="1" applyAlignment="1">
      <alignment horizontal="center"/>
    </xf>
    <xf numFmtId="0" fontId="19" fillId="37" borderId="19" xfId="0" applyFont="1" applyFill="1" applyBorder="1" applyAlignment="1">
      <alignment horizontal="center"/>
    </xf>
    <xf numFmtId="0" fontId="0" fillId="0" borderId="17" xfId="0" applyFill="1" applyBorder="1" applyAlignment="1">
      <alignment/>
    </xf>
    <xf numFmtId="169" fontId="6" fillId="0" borderId="17" xfId="60" applyNumberFormat="1" applyFont="1" applyFill="1" applyBorder="1" applyAlignment="1">
      <alignment horizontal="right"/>
    </xf>
    <xf numFmtId="173" fontId="6" fillId="0" borderId="14" xfId="60" applyNumberFormat="1" applyFont="1" applyFill="1" applyBorder="1" applyAlignment="1">
      <alignment horizontal="right"/>
    </xf>
    <xf numFmtId="0" fontId="20" fillId="0" borderId="26" xfId="0" applyFont="1" applyBorder="1" applyAlignment="1">
      <alignment/>
    </xf>
    <xf numFmtId="0" fontId="16" fillId="0" borderId="26" xfId="0" applyFont="1" applyBorder="1" applyAlignment="1">
      <alignment/>
    </xf>
    <xf numFmtId="0" fontId="16" fillId="0" borderId="20" xfId="0" applyFont="1" applyBorder="1" applyAlignment="1">
      <alignment/>
    </xf>
    <xf numFmtId="0" fontId="0" fillId="0" borderId="19" xfId="0" applyFill="1" applyBorder="1" applyAlignment="1">
      <alignment/>
    </xf>
    <xf numFmtId="169" fontId="6" fillId="0" borderId="22" xfId="60" applyNumberFormat="1" applyFont="1" applyFill="1" applyBorder="1" applyAlignment="1">
      <alignment horizontal="right"/>
    </xf>
    <xf numFmtId="173" fontId="6" fillId="0" borderId="15" xfId="60" applyNumberFormat="1" applyFont="1" applyFill="1" applyBorder="1" applyAlignment="1">
      <alignment horizontal="right"/>
    </xf>
    <xf numFmtId="10" fontId="6" fillId="0" borderId="15" xfId="93" applyNumberFormat="1" applyFont="1" applyFill="1" applyBorder="1" applyAlignment="1">
      <alignment horizontal="center"/>
    </xf>
    <xf numFmtId="10" fontId="6" fillId="0" borderId="15" xfId="95" applyNumberFormat="1" applyFont="1" applyFill="1" applyBorder="1" applyAlignment="1">
      <alignment horizontal="center"/>
    </xf>
    <xf numFmtId="10" fontId="6" fillId="0" borderId="22" xfId="93" applyNumberFormat="1" applyFont="1" applyFill="1" applyBorder="1" applyAlignment="1">
      <alignment horizontal="center"/>
    </xf>
    <xf numFmtId="169" fontId="17" fillId="0" borderId="26" xfId="60" applyNumberFormat="1" applyFont="1" applyFill="1" applyBorder="1" applyAlignment="1">
      <alignment/>
    </xf>
    <xf numFmtId="167" fontId="17" fillId="0" borderId="26" xfId="60" applyFont="1" applyFill="1" applyBorder="1" applyAlignment="1">
      <alignment/>
    </xf>
    <xf numFmtId="10" fontId="6" fillId="0" borderId="16" xfId="93" applyNumberFormat="1" applyFont="1" applyFill="1" applyBorder="1" applyAlignment="1">
      <alignment horizontal="center"/>
    </xf>
    <xf numFmtId="10" fontId="6" fillId="0" borderId="16" xfId="95" applyNumberFormat="1" applyFont="1" applyFill="1" applyBorder="1" applyAlignment="1">
      <alignment horizontal="center"/>
    </xf>
    <xf numFmtId="10" fontId="6" fillId="0" borderId="19" xfId="93" applyNumberFormat="1" applyFont="1" applyFill="1" applyBorder="1" applyAlignment="1">
      <alignment horizontal="center"/>
    </xf>
    <xf numFmtId="169" fontId="17" fillId="0" borderId="0" xfId="60" applyNumberFormat="1" applyFont="1" applyBorder="1" applyAlignment="1">
      <alignment/>
    </xf>
    <xf numFmtId="9" fontId="17" fillId="0" borderId="0" xfId="0" applyNumberFormat="1" applyFont="1" applyBorder="1" applyAlignment="1">
      <alignment/>
    </xf>
    <xf numFmtId="10" fontId="6" fillId="0" borderId="26" xfId="93" applyNumberFormat="1" applyFont="1" applyFill="1" applyBorder="1" applyAlignment="1">
      <alignment horizontal="center"/>
    </xf>
    <xf numFmtId="10" fontId="6" fillId="0" borderId="26" xfId="95" applyNumberFormat="1" applyFont="1" applyFill="1" applyBorder="1" applyAlignment="1">
      <alignment horizontal="center"/>
    </xf>
    <xf numFmtId="10" fontId="6" fillId="0" borderId="20" xfId="93" applyNumberFormat="1" applyFont="1" applyFill="1" applyBorder="1" applyAlignment="1">
      <alignment horizontal="center"/>
    </xf>
    <xf numFmtId="0" fontId="19" fillId="0" borderId="0" xfId="0" applyFont="1" applyFill="1" applyBorder="1" applyAlignment="1">
      <alignment horizontal="center"/>
    </xf>
    <xf numFmtId="173" fontId="6" fillId="0" borderId="17" xfId="60" applyNumberFormat="1" applyFont="1" applyFill="1" applyBorder="1" applyAlignment="1">
      <alignment horizontal="right"/>
    </xf>
    <xf numFmtId="173" fontId="6" fillId="0" borderId="22" xfId="60" applyNumberFormat="1" applyFont="1" applyFill="1" applyBorder="1" applyAlignment="1">
      <alignment horizontal="right"/>
    </xf>
    <xf numFmtId="173" fontId="6" fillId="0" borderId="20" xfId="0" applyNumberFormat="1" applyFont="1" applyFill="1" applyBorder="1" applyAlignment="1">
      <alignment horizontal="left"/>
    </xf>
    <xf numFmtId="167" fontId="6" fillId="0" borderId="26" xfId="60" applyFont="1" applyFill="1" applyBorder="1" applyAlignment="1">
      <alignment horizontal="right"/>
    </xf>
    <xf numFmtId="173" fontId="6" fillId="0" borderId="26" xfId="0" applyNumberFormat="1" applyFont="1" applyFill="1" applyBorder="1" applyAlignment="1">
      <alignment horizontal="left"/>
    </xf>
    <xf numFmtId="168" fontId="6" fillId="0" borderId="14" xfId="41" applyFont="1" applyFill="1" applyBorder="1" applyAlignment="1">
      <alignment/>
    </xf>
    <xf numFmtId="167" fontId="6" fillId="0" borderId="14" xfId="60" applyFont="1" applyFill="1" applyBorder="1" applyAlignment="1">
      <alignment/>
    </xf>
    <xf numFmtId="0" fontId="17" fillId="0" borderId="14" xfId="0" applyFont="1" applyBorder="1" applyAlignment="1">
      <alignment/>
    </xf>
    <xf numFmtId="10" fontId="17" fillId="0" borderId="14" xfId="0" applyNumberFormat="1" applyFont="1" applyBorder="1" applyAlignment="1">
      <alignment horizontal="right"/>
    </xf>
    <xf numFmtId="168" fontId="6" fillId="0" borderId="15" xfId="41" applyFont="1" applyFill="1" applyBorder="1" applyAlignment="1">
      <alignment/>
    </xf>
    <xf numFmtId="167" fontId="6" fillId="0" borderId="15" xfId="60" applyFont="1" applyFill="1" applyBorder="1" applyAlignment="1">
      <alignment/>
    </xf>
    <xf numFmtId="0" fontId="17" fillId="0" borderId="15" xfId="0" applyFont="1" applyBorder="1" applyAlignment="1">
      <alignment/>
    </xf>
    <xf numFmtId="10" fontId="17" fillId="0" borderId="15" xfId="0" applyNumberFormat="1" applyFont="1" applyBorder="1" applyAlignment="1">
      <alignment horizontal="right"/>
    </xf>
    <xf numFmtId="0" fontId="17" fillId="0" borderId="16" xfId="0" applyFont="1" applyBorder="1" applyAlignment="1">
      <alignment/>
    </xf>
    <xf numFmtId="0" fontId="17" fillId="0" borderId="0" xfId="0" applyFont="1" applyBorder="1" applyAlignment="1">
      <alignment/>
    </xf>
    <xf numFmtId="10" fontId="17" fillId="0" borderId="0" xfId="0" applyNumberFormat="1" applyFont="1" applyBorder="1" applyAlignment="1">
      <alignment horizontal="right"/>
    </xf>
    <xf numFmtId="168" fontId="6" fillId="0" borderId="16" xfId="41" applyFont="1" applyFill="1" applyBorder="1" applyAlignment="1">
      <alignment/>
    </xf>
    <xf numFmtId="173" fontId="6" fillId="0" borderId="19" xfId="0" applyNumberFormat="1" applyFont="1" applyFill="1" applyBorder="1" applyAlignment="1">
      <alignment horizontal="left"/>
    </xf>
    <xf numFmtId="0" fontId="19" fillId="36" borderId="23" xfId="0" applyFont="1" applyFill="1" applyBorder="1" applyAlignment="1">
      <alignment/>
    </xf>
    <xf numFmtId="168" fontId="6" fillId="0" borderId="22" xfId="60" applyNumberFormat="1" applyFont="1" applyFill="1" applyBorder="1" applyAlignment="1">
      <alignment horizontal="center"/>
    </xf>
    <xf numFmtId="167" fontId="6" fillId="0" borderId="15" xfId="60" applyFont="1" applyFill="1" applyBorder="1" applyAlignment="1" quotePrefix="1">
      <alignment/>
    </xf>
    <xf numFmtId="169" fontId="6" fillId="0" borderId="14" xfId="0" applyNumberFormat="1" applyFont="1" applyFill="1" applyBorder="1" applyAlignment="1">
      <alignment horizontal="center"/>
    </xf>
    <xf numFmtId="167" fontId="6" fillId="0" borderId="22" xfId="60" applyFont="1" applyFill="1" applyBorder="1" applyAlignment="1" quotePrefix="1">
      <alignment/>
    </xf>
    <xf numFmtId="173" fontId="6" fillId="0" borderId="14" xfId="60" applyNumberFormat="1" applyFont="1" applyFill="1" applyBorder="1" applyAlignment="1" quotePrefix="1">
      <alignment/>
    </xf>
    <xf numFmtId="167" fontId="6" fillId="0" borderId="14" xfId="60" applyFont="1" applyFill="1" applyBorder="1" applyAlignment="1" quotePrefix="1">
      <alignment/>
    </xf>
    <xf numFmtId="169" fontId="6" fillId="0" borderId="15" xfId="0" applyNumberFormat="1" applyFont="1" applyFill="1" applyBorder="1" applyAlignment="1">
      <alignment horizontal="center"/>
    </xf>
    <xf numFmtId="173" fontId="6" fillId="0" borderId="15" xfId="60" applyNumberFormat="1" applyFont="1" applyFill="1" applyBorder="1" applyAlignment="1" quotePrefix="1">
      <alignment/>
    </xf>
    <xf numFmtId="173" fontId="6" fillId="0" borderId="26" xfId="60" applyNumberFormat="1" applyFont="1" applyFill="1" applyBorder="1" applyAlignment="1" quotePrefix="1">
      <alignment/>
    </xf>
    <xf numFmtId="167" fontId="6" fillId="0" borderId="26" xfId="60" applyFont="1" applyFill="1" applyBorder="1" applyAlignment="1" quotePrefix="1">
      <alignment/>
    </xf>
    <xf numFmtId="169" fontId="6" fillId="0" borderId="20" xfId="60" applyNumberFormat="1" applyFont="1" applyFill="1" applyBorder="1" applyAlignment="1" quotePrefix="1">
      <alignment/>
    </xf>
    <xf numFmtId="167" fontId="6" fillId="0" borderId="20" xfId="60" applyFont="1" applyFill="1" applyBorder="1" applyAlignment="1">
      <alignment horizontal="right"/>
    </xf>
    <xf numFmtId="169" fontId="6" fillId="0" borderId="26" xfId="60" applyNumberFormat="1" applyFont="1" applyFill="1" applyBorder="1" applyAlignment="1" quotePrefix="1">
      <alignment/>
    </xf>
    <xf numFmtId="169" fontId="6" fillId="0" borderId="22" xfId="49" applyNumberFormat="1" applyFont="1" applyFill="1" applyBorder="1" applyAlignment="1">
      <alignment/>
    </xf>
    <xf numFmtId="167" fontId="6" fillId="0" borderId="15" xfId="49" applyFont="1" applyFill="1" applyBorder="1" applyAlignment="1">
      <alignment/>
    </xf>
    <xf numFmtId="173" fontId="6" fillId="0" borderId="15" xfId="60" applyNumberFormat="1" applyFont="1" applyFill="1" applyBorder="1" applyAlignment="1" quotePrefix="1">
      <alignment horizontal="right"/>
    </xf>
    <xf numFmtId="169" fontId="6" fillId="0" borderId="26" xfId="60" applyNumberFormat="1" applyFont="1" applyFill="1" applyBorder="1" applyAlignment="1" quotePrefix="1">
      <alignment horizontal="right"/>
    </xf>
    <xf numFmtId="0" fontId="6" fillId="0" borderId="26" xfId="0" applyFont="1" applyFill="1" applyBorder="1" applyAlignment="1">
      <alignment horizontal="left"/>
    </xf>
    <xf numFmtId="169" fontId="6" fillId="0" borderId="20" xfId="79" applyNumberFormat="1" applyFont="1" applyFill="1" applyBorder="1">
      <alignment/>
      <protection/>
    </xf>
    <xf numFmtId="167" fontId="6" fillId="0" borderId="26" xfId="60" applyFont="1" applyFill="1" applyBorder="1" applyAlignment="1">
      <alignment/>
    </xf>
    <xf numFmtId="167" fontId="6" fillId="0" borderId="26" xfId="80" applyNumberFormat="1" applyFont="1" applyFill="1" applyBorder="1">
      <alignment/>
      <protection/>
    </xf>
    <xf numFmtId="0" fontId="68" fillId="0" borderId="0" xfId="0" applyFont="1" applyAlignment="1">
      <alignment/>
    </xf>
    <xf numFmtId="0" fontId="0" fillId="0" borderId="15" xfId="0" applyBorder="1" applyAlignment="1">
      <alignment horizontal="left" vertical="top" wrapText="1"/>
    </xf>
    <xf numFmtId="2" fontId="6" fillId="0" borderId="15" xfId="0" applyNumberFormat="1" applyFont="1" applyFill="1" applyBorder="1" applyAlignment="1">
      <alignment horizontal="center"/>
    </xf>
    <xf numFmtId="10" fontId="6" fillId="0" borderId="13" xfId="86" applyNumberFormat="1" applyFont="1" applyFill="1" applyBorder="1" applyAlignment="1">
      <alignment/>
    </xf>
    <xf numFmtId="0" fontId="17" fillId="0" borderId="16" xfId="69" applyFont="1" applyFill="1" applyBorder="1" applyAlignment="1">
      <alignment horizontal="center"/>
      <protection/>
    </xf>
    <xf numFmtId="4" fontId="6" fillId="0" borderId="16" xfId="69" applyNumberFormat="1" applyFont="1" applyFill="1" applyBorder="1">
      <alignment/>
      <protection/>
    </xf>
    <xf numFmtId="10" fontId="6" fillId="0" borderId="19" xfId="86" applyNumberFormat="1" applyFont="1" applyFill="1" applyBorder="1" applyAlignment="1">
      <alignment/>
    </xf>
    <xf numFmtId="10" fontId="6" fillId="0" borderId="16" xfId="86" applyNumberFormat="1" applyFont="1" applyFill="1" applyBorder="1" applyAlignment="1">
      <alignment/>
    </xf>
    <xf numFmtId="167" fontId="6" fillId="0" borderId="15" xfId="0" applyNumberFormat="1" applyFont="1" applyFill="1" applyBorder="1" applyAlignment="1">
      <alignment horizontal="right"/>
    </xf>
    <xf numFmtId="0" fontId="67" fillId="33" borderId="26" xfId="68" applyFont="1" applyFill="1" applyBorder="1" applyAlignment="1">
      <alignment horizontal="center"/>
      <protection/>
    </xf>
    <xf numFmtId="0" fontId="67" fillId="33" borderId="26" xfId="68" applyFont="1" applyFill="1" applyBorder="1" applyAlignment="1">
      <alignment horizontal="center" vertical="center" wrapText="1"/>
      <protection/>
    </xf>
    <xf numFmtId="0" fontId="0" fillId="0" borderId="25" xfId="0" applyBorder="1" applyAlignment="1">
      <alignment/>
    </xf>
    <xf numFmtId="0" fontId="0" fillId="35" borderId="0" xfId="0" applyFill="1" applyBorder="1" applyAlignment="1">
      <alignment horizontal="center"/>
    </xf>
    <xf numFmtId="0" fontId="0" fillId="38" borderId="15" xfId="0" applyFill="1" applyBorder="1" applyAlignment="1">
      <alignment horizontal="center"/>
    </xf>
    <xf numFmtId="0" fontId="0" fillId="38" borderId="0" xfId="0" applyFill="1" applyAlignment="1">
      <alignment/>
    </xf>
    <xf numFmtId="0" fontId="0" fillId="38" borderId="15" xfId="0" applyFill="1" applyBorder="1" applyAlignment="1">
      <alignment horizontal="left" vertical="center" wrapText="1"/>
    </xf>
    <xf numFmtId="0" fontId="0" fillId="35" borderId="22" xfId="0" applyFill="1" applyBorder="1" applyAlignment="1">
      <alignment horizontal="center" vertical="center" wrapText="1"/>
    </xf>
    <xf numFmtId="0" fontId="68" fillId="38" borderId="15" xfId="0" applyFont="1" applyFill="1" applyBorder="1" applyAlignment="1">
      <alignment horizontal="center" vertical="center"/>
    </xf>
    <xf numFmtId="0" fontId="0" fillId="38" borderId="15" xfId="0" applyFill="1" applyBorder="1" applyAlignment="1">
      <alignment horizontal="center" vertical="center"/>
    </xf>
    <xf numFmtId="0" fontId="0" fillId="38" borderId="0" xfId="0" applyFill="1" applyBorder="1" applyAlignment="1">
      <alignment horizontal="center" vertical="center" wrapText="1"/>
    </xf>
    <xf numFmtId="0" fontId="0" fillId="38" borderId="15" xfId="0" applyFill="1" applyBorder="1" applyAlignment="1">
      <alignment horizontal="center" vertical="center" wrapText="1"/>
    </xf>
    <xf numFmtId="0" fontId="0" fillId="35" borderId="0" xfId="0" applyFill="1" applyAlignment="1">
      <alignment/>
    </xf>
    <xf numFmtId="0" fontId="68" fillId="38" borderId="15" xfId="0" applyFont="1" applyFill="1" applyBorder="1" applyAlignment="1">
      <alignment horizontal="center"/>
    </xf>
    <xf numFmtId="0" fontId="0" fillId="35" borderId="16" xfId="0" applyFill="1" applyBorder="1" applyAlignment="1">
      <alignment/>
    </xf>
    <xf numFmtId="0" fontId="0" fillId="35" borderId="13" xfId="0" applyFill="1" applyBorder="1" applyAlignment="1">
      <alignment horizontal="center" vertical="center" wrapText="1"/>
    </xf>
    <xf numFmtId="0" fontId="0" fillId="38" borderId="0" xfId="0" applyFill="1" applyBorder="1" applyAlignment="1">
      <alignment/>
    </xf>
    <xf numFmtId="0" fontId="2" fillId="0" borderId="0" xfId="0" applyFont="1" applyAlignment="1">
      <alignment horizontal="left" vertical="center" indent="2"/>
    </xf>
    <xf numFmtId="0" fontId="2" fillId="0" borderId="0" xfId="0" applyFont="1" applyAlignment="1">
      <alignment horizontal="left" vertical="center" indent="4"/>
    </xf>
    <xf numFmtId="0" fontId="2" fillId="0" borderId="0" xfId="0" applyFont="1" applyBorder="1" applyAlignment="1">
      <alignment horizontal="left" vertical="center" indent="4"/>
    </xf>
    <xf numFmtId="4" fontId="2" fillId="38" borderId="0" xfId="0" applyNumberFormat="1" applyFont="1" applyFill="1" applyAlignment="1">
      <alignment/>
    </xf>
    <xf numFmtId="2" fontId="2" fillId="0" borderId="0" xfId="0" applyNumberFormat="1" applyFont="1" applyBorder="1" applyAlignment="1">
      <alignment/>
    </xf>
    <xf numFmtId="0" fontId="70" fillId="0" borderId="0" xfId="0" applyFont="1" applyAlignment="1">
      <alignment/>
    </xf>
    <xf numFmtId="4" fontId="5" fillId="34" borderId="0" xfId="0" applyNumberFormat="1" applyFont="1" applyFill="1" applyBorder="1" applyAlignment="1">
      <alignment/>
    </xf>
    <xf numFmtId="172" fontId="6" fillId="0" borderId="14" xfId="0" applyNumberFormat="1" applyFont="1" applyFill="1" applyBorder="1" applyAlignment="1">
      <alignment horizontal="center"/>
    </xf>
    <xf numFmtId="172" fontId="6" fillId="0" borderId="15" xfId="0" applyNumberFormat="1" applyFont="1" applyFill="1" applyBorder="1" applyAlignment="1">
      <alignment horizontal="center"/>
    </xf>
    <xf numFmtId="172" fontId="6" fillId="0" borderId="16" xfId="0" applyNumberFormat="1" applyFont="1" applyFill="1" applyBorder="1" applyAlignment="1">
      <alignment horizontal="center" wrapText="1"/>
    </xf>
    <xf numFmtId="4" fontId="6" fillId="0" borderId="26" xfId="69" applyNumberFormat="1" applyFont="1" applyFill="1" applyBorder="1">
      <alignment/>
      <protection/>
    </xf>
    <xf numFmtId="10" fontId="6" fillId="0" borderId="15" xfId="91" applyNumberFormat="1" applyFont="1" applyFill="1" applyBorder="1" applyAlignment="1">
      <alignment horizontal="right" wrapText="1"/>
    </xf>
    <xf numFmtId="10" fontId="6" fillId="0" borderId="16" xfId="86" applyNumberFormat="1" applyFont="1" applyFill="1" applyBorder="1" applyAlignment="1">
      <alignment horizontal="right" wrapText="1"/>
    </xf>
    <xf numFmtId="0" fontId="14" fillId="0" borderId="30" xfId="67" applyFont="1" applyFill="1" applyBorder="1" applyAlignment="1">
      <alignment horizontal="left"/>
      <protection/>
    </xf>
    <xf numFmtId="0" fontId="14" fillId="0" borderId="31" xfId="67" applyFont="1" applyFill="1" applyBorder="1" applyAlignment="1">
      <alignment horizontal="left"/>
      <protection/>
    </xf>
    <xf numFmtId="15" fontId="14" fillId="0" borderId="32" xfId="67" applyNumberFormat="1" applyFont="1" applyFill="1" applyBorder="1" applyAlignment="1">
      <alignment horizontal="right"/>
      <protection/>
    </xf>
    <xf numFmtId="0" fontId="14" fillId="0" borderId="11" xfId="0" applyFont="1" applyFill="1" applyBorder="1" applyAlignment="1">
      <alignment horizontal="left"/>
    </xf>
    <xf numFmtId="0" fontId="3" fillId="0" borderId="11" xfId="0" applyFont="1" applyFill="1" applyBorder="1" applyAlignment="1">
      <alignment/>
    </xf>
    <xf numFmtId="170" fontId="6" fillId="0" borderId="14" xfId="62" applyNumberFormat="1" applyFont="1" applyFill="1" applyBorder="1" applyAlignment="1">
      <alignment horizontal="right"/>
    </xf>
    <xf numFmtId="165" fontId="0" fillId="0" borderId="0" xfId="0" applyNumberFormat="1" applyAlignment="1">
      <alignment/>
    </xf>
    <xf numFmtId="167" fontId="6" fillId="0" borderId="16" xfId="60" applyFont="1" applyFill="1" applyBorder="1" applyAlignment="1">
      <alignment/>
    </xf>
    <xf numFmtId="167" fontId="6" fillId="0" borderId="19" xfId="60" applyFont="1" applyFill="1" applyBorder="1" applyAlignment="1">
      <alignment horizontal="right"/>
    </xf>
    <xf numFmtId="169" fontId="6" fillId="0" borderId="17" xfId="49" applyNumberFormat="1" applyFont="1" applyFill="1" applyBorder="1" applyAlignment="1">
      <alignment/>
    </xf>
    <xf numFmtId="167" fontId="6" fillId="0" borderId="14" xfId="49" applyFont="1" applyFill="1" applyBorder="1" applyAlignment="1">
      <alignment/>
    </xf>
    <xf numFmtId="0" fontId="17" fillId="0" borderId="0" xfId="0" applyFont="1" applyFill="1" applyBorder="1" applyAlignment="1">
      <alignment/>
    </xf>
    <xf numFmtId="0" fontId="19" fillId="0" borderId="13" xfId="0" applyFont="1" applyFill="1" applyBorder="1" applyAlignment="1" quotePrefix="1">
      <alignment horizontal="center" wrapText="1"/>
    </xf>
    <xf numFmtId="0" fontId="19" fillId="0" borderId="13" xfId="0" applyFont="1" applyFill="1" applyBorder="1" applyAlignment="1" quotePrefix="1">
      <alignment horizontal="left" wrapText="1"/>
    </xf>
    <xf numFmtId="3" fontId="19" fillId="0" borderId="13" xfId="0" applyNumberFormat="1" applyFont="1" applyFill="1" applyBorder="1" applyAlignment="1" quotePrefix="1">
      <alignment horizontal="center" wrapText="1"/>
    </xf>
    <xf numFmtId="3" fontId="19" fillId="0" borderId="13" xfId="0" applyNumberFormat="1" applyFont="1" applyFill="1" applyBorder="1" applyAlignment="1" quotePrefix="1">
      <alignment horizontal="right" wrapText="1"/>
    </xf>
    <xf numFmtId="0" fontId="19" fillId="0" borderId="13" xfId="0" applyFont="1" applyFill="1" applyBorder="1" applyAlignment="1" quotePrefix="1">
      <alignment horizontal="right" wrapText="1"/>
    </xf>
    <xf numFmtId="10" fontId="19" fillId="0" borderId="13" xfId="0" applyNumberFormat="1" applyFont="1" applyFill="1" applyBorder="1" applyAlignment="1" quotePrefix="1">
      <alignment horizontal="center" wrapText="1"/>
    </xf>
    <xf numFmtId="174" fontId="19" fillId="0" borderId="13" xfId="0" applyNumberFormat="1" applyFont="1" applyFill="1" applyBorder="1" applyAlignment="1" quotePrefix="1">
      <alignment horizontal="center" wrapText="1"/>
    </xf>
    <xf numFmtId="0" fontId="19" fillId="36" borderId="14" xfId="0" applyFont="1" applyFill="1" applyBorder="1" applyAlignment="1" quotePrefix="1">
      <alignment horizontal="center" wrapText="1"/>
    </xf>
    <xf numFmtId="3" fontId="19" fillId="36" borderId="14" xfId="0" applyNumberFormat="1" applyFont="1" applyFill="1" applyBorder="1" applyAlignment="1" quotePrefix="1">
      <alignment horizontal="center" wrapText="1"/>
    </xf>
    <xf numFmtId="10" fontId="19" fillId="36" borderId="14" xfId="0" applyNumberFormat="1" applyFont="1" applyFill="1" applyBorder="1" applyAlignment="1" quotePrefix="1">
      <alignment horizontal="center" wrapText="1"/>
    </xf>
    <xf numFmtId="174" fontId="19" fillId="36" borderId="14" xfId="0" applyNumberFormat="1" applyFont="1" applyFill="1" applyBorder="1" applyAlignment="1" quotePrefix="1">
      <alignment horizontal="center" wrapText="1"/>
    </xf>
    <xf numFmtId="0" fontId="17" fillId="0" borderId="15" xfId="0" applyFont="1" applyFill="1" applyBorder="1" applyAlignment="1">
      <alignment horizontal="center" vertical="center"/>
    </xf>
    <xf numFmtId="0" fontId="17" fillId="0" borderId="15" xfId="0" applyFont="1" applyBorder="1" applyAlignment="1">
      <alignment horizontal="left"/>
    </xf>
    <xf numFmtId="0" fontId="17" fillId="0" borderId="15" xfId="0" applyFont="1" applyBorder="1" applyAlignment="1">
      <alignment horizontal="center"/>
    </xf>
    <xf numFmtId="0" fontId="17" fillId="0" borderId="15" xfId="0" applyFont="1" applyFill="1" applyBorder="1" applyAlignment="1">
      <alignment horizontal="left"/>
    </xf>
    <xf numFmtId="0" fontId="17" fillId="0" borderId="15" xfId="0" applyFont="1" applyFill="1" applyBorder="1" applyAlignment="1">
      <alignment horizontal="center"/>
    </xf>
    <xf numFmtId="2" fontId="17" fillId="0" borderId="15" xfId="0" applyNumberFormat="1" applyFont="1" applyFill="1" applyBorder="1" applyAlignment="1">
      <alignment horizontal="center"/>
    </xf>
    <xf numFmtId="3" fontId="17" fillId="0" borderId="15" xfId="0" applyNumberFormat="1" applyFont="1" applyFill="1" applyBorder="1" applyAlignment="1">
      <alignment/>
    </xf>
    <xf numFmtId="3" fontId="17" fillId="0" borderId="15" xfId="0" applyNumberFormat="1" applyFont="1" applyFill="1" applyBorder="1" applyAlignment="1">
      <alignment horizontal="right"/>
    </xf>
    <xf numFmtId="0" fontId="17" fillId="0" borderId="15" xfId="0" applyFont="1" applyFill="1" applyBorder="1" applyAlignment="1">
      <alignment horizontal="right"/>
    </xf>
    <xf numFmtId="10" fontId="17" fillId="0" borderId="15" xfId="0" applyNumberFormat="1" applyFont="1" applyFill="1" applyBorder="1" applyAlignment="1">
      <alignment/>
    </xf>
    <xf numFmtId="174" fontId="17" fillId="0" borderId="15" xfId="0" applyNumberFormat="1" applyFont="1" applyFill="1" applyBorder="1" applyAlignment="1">
      <alignment horizontal="right"/>
    </xf>
    <xf numFmtId="2" fontId="17" fillId="0" borderId="15" xfId="0" applyNumberFormat="1" applyFont="1" applyBorder="1" applyAlignment="1">
      <alignment horizontal="center"/>
    </xf>
    <xf numFmtId="3" fontId="17" fillId="0" borderId="15" xfId="0" applyNumberFormat="1" applyFont="1" applyBorder="1" applyAlignment="1">
      <alignment/>
    </xf>
    <xf numFmtId="3" fontId="17" fillId="0" borderId="15" xfId="0" applyNumberFormat="1" applyFont="1" applyBorder="1" applyAlignment="1">
      <alignment horizontal="right"/>
    </xf>
    <xf numFmtId="0" fontId="17" fillId="0" borderId="15" xfId="0" applyFont="1" applyBorder="1" applyAlignment="1">
      <alignment horizontal="right"/>
    </xf>
    <xf numFmtId="10" fontId="17" fillId="0" borderId="15" xfId="0" applyNumberFormat="1" applyFont="1" applyBorder="1" applyAlignment="1">
      <alignment/>
    </xf>
    <xf numFmtId="0" fontId="17" fillId="0" borderId="16" xfId="0" applyFont="1" applyFill="1" applyBorder="1" applyAlignment="1">
      <alignment horizontal="center" vertical="center"/>
    </xf>
    <xf numFmtId="0" fontId="17" fillId="0" borderId="16" xfId="0" applyFont="1" applyBorder="1" applyAlignment="1">
      <alignment horizontal="left"/>
    </xf>
    <xf numFmtId="0" fontId="17" fillId="0" borderId="16" xfId="0" applyFont="1" applyBorder="1" applyAlignment="1">
      <alignment horizontal="center"/>
    </xf>
    <xf numFmtId="2" fontId="17" fillId="0" borderId="16" xfId="0" applyNumberFormat="1" applyFont="1" applyBorder="1" applyAlignment="1">
      <alignment horizontal="center"/>
    </xf>
    <xf numFmtId="3" fontId="17" fillId="0" borderId="16" xfId="0" applyNumberFormat="1" applyFont="1" applyBorder="1" applyAlignment="1">
      <alignment/>
    </xf>
    <xf numFmtId="3" fontId="17" fillId="0" borderId="16" xfId="0" applyNumberFormat="1" applyFont="1" applyBorder="1" applyAlignment="1">
      <alignment horizontal="right"/>
    </xf>
    <xf numFmtId="0" fontId="17" fillId="0" borderId="16" xfId="0" applyFont="1" applyBorder="1" applyAlignment="1">
      <alignment horizontal="right"/>
    </xf>
    <xf numFmtId="10" fontId="17" fillId="0" borderId="16" xfId="0" applyNumberFormat="1" applyFont="1" applyBorder="1" applyAlignment="1">
      <alignment/>
    </xf>
    <xf numFmtId="171" fontId="68" fillId="0" borderId="16" xfId="0" applyNumberFormat="1" applyFont="1" applyBorder="1" applyAlignment="1">
      <alignment horizontal="center"/>
    </xf>
    <xf numFmtId="14" fontId="17" fillId="0" borderId="16" xfId="0" applyNumberFormat="1" applyFont="1" applyBorder="1" applyAlignment="1">
      <alignment horizontal="center"/>
    </xf>
    <xf numFmtId="167" fontId="6" fillId="0" borderId="16" xfId="78" applyNumberFormat="1" applyFont="1" applyBorder="1">
      <alignment/>
      <protection/>
    </xf>
    <xf numFmtId="174" fontId="17" fillId="0" borderId="16" xfId="0" applyNumberFormat="1" applyFont="1" applyBorder="1" applyAlignment="1">
      <alignment horizontal="right"/>
    </xf>
    <xf numFmtId="0" fontId="17" fillId="0" borderId="25" xfId="0" applyFont="1" applyFill="1" applyBorder="1" applyAlignment="1">
      <alignment/>
    </xf>
    <xf numFmtId="0" fontId="19" fillId="36" borderId="14" xfId="0" applyFont="1" applyFill="1" applyBorder="1" applyAlignment="1" quotePrefix="1">
      <alignment horizontal="left" wrapText="1"/>
    </xf>
    <xf numFmtId="3" fontId="19" fillId="36" borderId="14" xfId="0" applyNumberFormat="1" applyFont="1" applyFill="1" applyBorder="1" applyAlignment="1" quotePrefix="1">
      <alignment horizontal="right" wrapText="1"/>
    </xf>
    <xf numFmtId="0" fontId="19" fillId="36" borderId="14" xfId="0" applyFont="1" applyFill="1" applyBorder="1" applyAlignment="1" quotePrefix="1">
      <alignment horizontal="right" wrapText="1"/>
    </xf>
    <xf numFmtId="0" fontId="17" fillId="0" borderId="16" xfId="0" applyFont="1" applyFill="1" applyBorder="1" applyAlignment="1">
      <alignment horizontal="center"/>
    </xf>
    <xf numFmtId="0" fontId="17" fillId="0" borderId="16" xfId="0" applyFont="1" applyFill="1" applyBorder="1" applyAlignment="1">
      <alignment horizontal="left"/>
    </xf>
    <xf numFmtId="2" fontId="17" fillId="0" borderId="16" xfId="0" applyNumberFormat="1" applyFont="1" applyFill="1" applyBorder="1" applyAlignment="1">
      <alignment horizontal="center"/>
    </xf>
    <xf numFmtId="3" fontId="17" fillId="0" borderId="16" xfId="0" applyNumberFormat="1" applyFont="1" applyFill="1" applyBorder="1" applyAlignment="1">
      <alignment/>
    </xf>
    <xf numFmtId="3" fontId="17" fillId="0" borderId="16" xfId="0" applyNumberFormat="1" applyFont="1" applyFill="1" applyBorder="1" applyAlignment="1">
      <alignment horizontal="right"/>
    </xf>
    <xf numFmtId="0" fontId="17" fillId="0" borderId="16" xfId="0" applyFont="1" applyFill="1" applyBorder="1" applyAlignment="1">
      <alignment horizontal="right"/>
    </xf>
    <xf numFmtId="10" fontId="17" fillId="0" borderId="16" xfId="0" applyNumberFormat="1" applyFont="1" applyFill="1" applyBorder="1" applyAlignment="1">
      <alignment/>
    </xf>
    <xf numFmtId="167" fontId="6" fillId="0" borderId="16" xfId="81" applyNumberFormat="1" applyFont="1" applyBorder="1">
      <alignment/>
      <protection/>
    </xf>
    <xf numFmtId="174" fontId="17" fillId="0" borderId="16" xfId="0" applyNumberFormat="1" applyFont="1" applyFill="1" applyBorder="1" applyAlignment="1">
      <alignment horizontal="right"/>
    </xf>
    <xf numFmtId="174" fontId="17" fillId="0" borderId="16" xfId="0" applyNumberFormat="1" applyFont="1" applyFill="1" applyBorder="1" applyAlignment="1">
      <alignment/>
    </xf>
    <xf numFmtId="174" fontId="17" fillId="0" borderId="16" xfId="0" applyNumberFormat="1" applyFont="1" applyFill="1" applyBorder="1" applyAlignment="1">
      <alignment horizontal="center"/>
    </xf>
    <xf numFmtId="0" fontId="19" fillId="0" borderId="0" xfId="0" applyFont="1" applyFill="1" applyBorder="1" applyAlignment="1" quotePrefix="1">
      <alignment horizontal="center" wrapText="1"/>
    </xf>
    <xf numFmtId="2" fontId="19" fillId="0" borderId="0" xfId="0" applyNumberFormat="1" applyFont="1" applyFill="1" applyBorder="1" applyAlignment="1" quotePrefix="1">
      <alignment horizontal="center" wrapText="1"/>
    </xf>
    <xf numFmtId="3" fontId="19" fillId="0" borderId="0" xfId="0" applyNumberFormat="1" applyFont="1" applyFill="1" applyBorder="1" applyAlignment="1" quotePrefix="1">
      <alignment horizontal="center" wrapText="1"/>
    </xf>
    <xf numFmtId="2" fontId="19" fillId="36" borderId="14" xfId="0" applyNumberFormat="1" applyFont="1" applyFill="1" applyBorder="1" applyAlignment="1" quotePrefix="1">
      <alignment horizontal="center" wrapText="1"/>
    </xf>
    <xf numFmtId="176" fontId="5" fillId="0" borderId="18" xfId="0" applyNumberFormat="1" applyFont="1" applyFill="1" applyBorder="1" applyAlignment="1">
      <alignment horizontal="right"/>
    </xf>
    <xf numFmtId="0" fontId="5" fillId="0" borderId="18" xfId="0" applyFont="1" applyFill="1" applyBorder="1" applyAlignment="1">
      <alignment horizontal="center"/>
    </xf>
    <xf numFmtId="0" fontId="5" fillId="0" borderId="17" xfId="0" applyNumberFormat="1" applyFont="1" applyFill="1" applyBorder="1" applyAlignment="1">
      <alignment horizontal="center"/>
    </xf>
    <xf numFmtId="0" fontId="17" fillId="0" borderId="21" xfId="0" applyFont="1" applyFill="1" applyBorder="1" applyAlignment="1">
      <alignment horizontal="center"/>
    </xf>
    <xf numFmtId="168" fontId="6" fillId="0" borderId="0" xfId="60" applyNumberFormat="1" applyFont="1" applyFill="1" applyBorder="1" applyAlignment="1">
      <alignment horizontal="right"/>
    </xf>
    <xf numFmtId="10" fontId="6" fillId="0" borderId="21" xfId="60" applyNumberFormat="1" applyFont="1" applyFill="1" applyBorder="1" applyAlignment="1">
      <alignment horizontal="right"/>
    </xf>
    <xf numFmtId="171" fontId="68" fillId="0" borderId="21" xfId="0" applyNumberFormat="1" applyFont="1" applyBorder="1" applyAlignment="1">
      <alignment horizontal="center"/>
    </xf>
    <xf numFmtId="0" fontId="17" fillId="0" borderId="21" xfId="0" applyFont="1" applyBorder="1" applyAlignment="1">
      <alignment horizontal="center"/>
    </xf>
    <xf numFmtId="14" fontId="6" fillId="0" borderId="15" xfId="0" applyNumberFormat="1" applyFont="1" applyFill="1" applyBorder="1" applyAlignment="1">
      <alignment horizontal="center"/>
    </xf>
    <xf numFmtId="169" fontId="6" fillId="0" borderId="22" xfId="60" applyNumberFormat="1" applyFont="1" applyFill="1" applyBorder="1" applyAlignment="1">
      <alignment horizontal="center"/>
    </xf>
    <xf numFmtId="178" fontId="6" fillId="0" borderId="21" xfId="91" applyNumberFormat="1" applyFont="1" applyFill="1" applyBorder="1" applyAlignment="1">
      <alignment horizontal="right"/>
    </xf>
    <xf numFmtId="0" fontId="19" fillId="0" borderId="23" xfId="0" applyFont="1" applyFill="1" applyBorder="1" applyAlignment="1" quotePrefix="1">
      <alignment horizontal="center" wrapText="1"/>
    </xf>
    <xf numFmtId="0" fontId="19" fillId="0" borderId="16" xfId="0" applyFont="1" applyFill="1" applyBorder="1" applyAlignment="1" quotePrefix="1">
      <alignment horizontal="center" wrapText="1"/>
    </xf>
    <xf numFmtId="2" fontId="19" fillId="0" borderId="13" xfId="0" applyNumberFormat="1" applyFont="1" applyFill="1" applyBorder="1" applyAlignment="1" quotePrefix="1">
      <alignment horizontal="center" wrapText="1"/>
    </xf>
    <xf numFmtId="3" fontId="19" fillId="0" borderId="16" xfId="0" applyNumberFormat="1" applyFont="1" applyFill="1" applyBorder="1" applyAlignment="1" quotePrefix="1">
      <alignment horizontal="center" wrapText="1"/>
    </xf>
    <xf numFmtId="169" fontId="19" fillId="0" borderId="19" xfId="60" applyNumberFormat="1" applyFont="1" applyFill="1" applyBorder="1" applyAlignment="1" quotePrefix="1">
      <alignment horizontal="center" wrapText="1"/>
    </xf>
    <xf numFmtId="0" fontId="19" fillId="0" borderId="19" xfId="0" applyFont="1" applyFill="1" applyBorder="1" applyAlignment="1" quotePrefix="1">
      <alignment horizontal="center" wrapText="1"/>
    </xf>
    <xf numFmtId="171" fontId="68" fillId="0" borderId="21" xfId="99" applyNumberFormat="1" applyFont="1" applyBorder="1" applyAlignment="1">
      <alignment horizontal="center"/>
    </xf>
    <xf numFmtId="169" fontId="19" fillId="0" borderId="16" xfId="60" applyNumberFormat="1" applyFont="1" applyFill="1" applyBorder="1" applyAlignment="1" quotePrefix="1">
      <alignment horizontal="center" wrapText="1"/>
    </xf>
    <xf numFmtId="0" fontId="17" fillId="0" borderId="21" xfId="0" applyFont="1" applyFill="1" applyBorder="1" applyAlignment="1">
      <alignment horizontal="center" vertical="center"/>
    </xf>
    <xf numFmtId="169" fontId="6" fillId="0" borderId="15" xfId="66" applyNumberFormat="1" applyFont="1" applyBorder="1">
      <alignment/>
      <protection/>
    </xf>
    <xf numFmtId="169" fontId="6" fillId="0" borderId="15" xfId="37" applyNumberFormat="1" applyFont="1" applyFill="1" applyBorder="1" applyAlignment="1">
      <alignment horizontal="center"/>
    </xf>
    <xf numFmtId="0" fontId="17" fillId="0" borderId="13" xfId="0" applyFont="1" applyBorder="1" applyAlignment="1">
      <alignment/>
    </xf>
    <xf numFmtId="0" fontId="18" fillId="0" borderId="0" xfId="0" applyFont="1" applyAlignment="1">
      <alignment/>
    </xf>
    <xf numFmtId="0" fontId="17" fillId="0" borderId="15" xfId="69" applyFont="1" applyFill="1" applyBorder="1" applyAlignment="1">
      <alignment horizontal="center"/>
      <protection/>
    </xf>
    <xf numFmtId="4" fontId="6" fillId="0" borderId="15" xfId="69" applyNumberFormat="1" applyFont="1" applyFill="1" applyBorder="1">
      <alignment/>
      <protection/>
    </xf>
    <xf numFmtId="4" fontId="6" fillId="0" borderId="0" xfId="69" applyNumberFormat="1" applyFont="1" applyFill="1" applyBorder="1">
      <alignment/>
      <protection/>
    </xf>
    <xf numFmtId="10" fontId="6" fillId="0" borderId="22" xfId="86" applyNumberFormat="1" applyFont="1" applyFill="1" applyBorder="1" applyAlignment="1">
      <alignment/>
    </xf>
    <xf numFmtId="4" fontId="6" fillId="0" borderId="13" xfId="69" applyNumberFormat="1" applyFont="1" applyFill="1" applyBorder="1">
      <alignment/>
      <protection/>
    </xf>
    <xf numFmtId="0" fontId="19" fillId="36" borderId="26" xfId="69" applyFont="1" applyFill="1" applyBorder="1" applyAlignment="1">
      <alignment horizontal="center"/>
      <protection/>
    </xf>
    <xf numFmtId="4" fontId="19" fillId="36" borderId="26" xfId="69" applyNumberFormat="1" applyFont="1" applyFill="1" applyBorder="1" applyAlignment="1">
      <alignment horizontal="center"/>
      <protection/>
    </xf>
    <xf numFmtId="4" fontId="19" fillId="36" borderId="20" xfId="69" applyNumberFormat="1" applyFont="1" applyFill="1" applyBorder="1" applyAlignment="1">
      <alignment horizontal="center"/>
      <protection/>
    </xf>
    <xf numFmtId="0" fontId="19" fillId="0" borderId="24" xfId="69" applyFont="1" applyFill="1" applyBorder="1" applyAlignment="1">
      <alignment horizontal="center"/>
      <protection/>
    </xf>
    <xf numFmtId="4" fontId="19" fillId="0" borderId="26" xfId="69" applyNumberFormat="1" applyFont="1" applyFill="1" applyBorder="1" applyAlignment="1">
      <alignment horizontal="center"/>
      <protection/>
    </xf>
    <xf numFmtId="4" fontId="19" fillId="0" borderId="20" xfId="69" applyNumberFormat="1" applyFont="1" applyFill="1" applyBorder="1" applyAlignment="1">
      <alignment horizontal="center"/>
      <protection/>
    </xf>
    <xf numFmtId="4" fontId="17" fillId="0" borderId="15" xfId="69" applyNumberFormat="1" applyFont="1" applyFill="1" applyBorder="1" applyAlignment="1">
      <alignment horizontal="right"/>
      <protection/>
    </xf>
    <xf numFmtId="164" fontId="6" fillId="0" borderId="14" xfId="77" applyNumberFormat="1" applyFont="1" applyFill="1" applyBorder="1" applyAlignment="1">
      <alignment horizontal="right"/>
      <protection/>
    </xf>
    <xf numFmtId="164" fontId="6" fillId="0" borderId="15" xfId="77" applyNumberFormat="1" applyFont="1" applyFill="1" applyBorder="1" applyAlignment="1">
      <alignment horizontal="right"/>
      <protection/>
    </xf>
    <xf numFmtId="164" fontId="6" fillId="0" borderId="16" xfId="77" applyNumberFormat="1" applyFont="1" applyFill="1" applyBorder="1" applyAlignment="1">
      <alignment horizontal="right"/>
      <protection/>
    </xf>
    <xf numFmtId="0" fontId="19" fillId="36" borderId="18" xfId="0" applyFont="1" applyFill="1" applyBorder="1" applyAlignment="1">
      <alignment horizontal="center" wrapText="1"/>
    </xf>
    <xf numFmtId="0" fontId="6" fillId="0" borderId="18" xfId="0" applyFont="1" applyFill="1" applyBorder="1" applyAlignment="1">
      <alignment horizontal="left"/>
    </xf>
    <xf numFmtId="0" fontId="6" fillId="0" borderId="21" xfId="0" applyFont="1" applyFill="1" applyBorder="1" applyAlignment="1">
      <alignment horizontal="left"/>
    </xf>
    <xf numFmtId="0" fontId="6" fillId="0" borderId="22" xfId="0" applyFont="1" applyFill="1" applyBorder="1" applyAlignment="1">
      <alignment horizontal="left"/>
    </xf>
    <xf numFmtId="0" fontId="19" fillId="36" borderId="18" xfId="0" applyFont="1" applyFill="1" applyBorder="1" applyAlignment="1">
      <alignment horizontal="center"/>
    </xf>
    <xf numFmtId="0" fontId="19" fillId="36" borderId="17" xfId="0" applyFont="1" applyFill="1" applyBorder="1" applyAlignment="1">
      <alignment horizontal="center"/>
    </xf>
    <xf numFmtId="0" fontId="6" fillId="0" borderId="24" xfId="0" applyFont="1" applyFill="1" applyBorder="1" applyAlignment="1">
      <alignment horizontal="left"/>
    </xf>
    <xf numFmtId="0" fontId="0" fillId="38" borderId="15" xfId="0" applyFill="1" applyBorder="1" applyAlignment="1">
      <alignment horizontal="center" vertical="center"/>
    </xf>
    <xf numFmtId="169" fontId="6" fillId="0" borderId="15" xfId="39" applyNumberFormat="1" applyFont="1" applyFill="1" applyBorder="1" applyAlignment="1">
      <alignment horizontal="right"/>
    </xf>
    <xf numFmtId="0" fontId="6" fillId="0" borderId="22" xfId="0" applyFont="1" applyFill="1" applyBorder="1" applyAlignment="1">
      <alignment/>
    </xf>
    <xf numFmtId="170" fontId="6" fillId="0" borderId="15" xfId="39" applyNumberFormat="1" applyFont="1" applyFill="1" applyBorder="1" applyAlignment="1">
      <alignment horizontal="right"/>
    </xf>
    <xf numFmtId="171" fontId="6" fillId="0" borderId="19" xfId="96" applyNumberFormat="1" applyFont="1" applyFill="1" applyBorder="1" applyAlignment="1">
      <alignment/>
    </xf>
    <xf numFmtId="10" fontId="6" fillId="0" borderId="16" xfId="99" applyNumberFormat="1" applyFont="1" applyFill="1" applyBorder="1" applyAlignment="1">
      <alignment/>
    </xf>
    <xf numFmtId="4" fontId="17" fillId="0" borderId="16" xfId="69" applyNumberFormat="1" applyFont="1" applyFill="1" applyBorder="1" applyAlignment="1">
      <alignment horizontal="right"/>
      <protection/>
    </xf>
    <xf numFmtId="0" fontId="6" fillId="0" borderId="21" xfId="0" applyFont="1" applyFill="1" applyBorder="1" applyAlignment="1">
      <alignment horizontal="left"/>
    </xf>
    <xf numFmtId="10" fontId="6" fillId="0" borderId="15" xfId="86" applyNumberFormat="1" applyFont="1" applyFill="1" applyBorder="1" applyAlignment="1">
      <alignment/>
    </xf>
    <xf numFmtId="10" fontId="6" fillId="0" borderId="0" xfId="86" applyNumberFormat="1" applyFont="1" applyFill="1" applyBorder="1" applyAlignment="1">
      <alignment/>
    </xf>
    <xf numFmtId="0" fontId="6" fillId="0" borderId="0" xfId="71" applyFont="1" applyFill="1" applyBorder="1" applyAlignment="1">
      <alignment horizontal="left" vertical="top" wrapText="1"/>
      <protection/>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3" fillId="0" borderId="0" xfId="0" applyNumberFormat="1" applyFont="1" applyFill="1" applyBorder="1" applyAlignment="1">
      <alignment horizontal="left" vertical="top" wrapText="1"/>
    </xf>
    <xf numFmtId="0" fontId="0" fillId="0" borderId="0" xfId="0" applyAlignment="1">
      <alignment horizontal="left" vertical="top" wrapText="1"/>
    </xf>
    <xf numFmtId="0" fontId="0" fillId="38" borderId="15" xfId="0" applyFill="1" applyBorder="1" applyAlignment="1">
      <alignment horizontal="center" vertical="center" wrapText="1"/>
    </xf>
    <xf numFmtId="0" fontId="68" fillId="35" borderId="15" xfId="0" applyFont="1" applyFill="1" applyBorder="1" applyAlignment="1">
      <alignment horizontal="center" vertical="center"/>
    </xf>
    <xf numFmtId="0" fontId="68" fillId="38" borderId="15" xfId="0" applyFont="1" applyFill="1" applyBorder="1" applyAlignment="1">
      <alignment horizontal="center" vertical="center"/>
    </xf>
    <xf numFmtId="0" fontId="0" fillId="38" borderId="15" xfId="0" applyFill="1" applyBorder="1" applyAlignment="1">
      <alignment horizontal="center" vertical="center"/>
    </xf>
    <xf numFmtId="0" fontId="0" fillId="35" borderId="15" xfId="0" applyFill="1" applyBorder="1" applyAlignment="1">
      <alignment horizontal="center" vertical="center"/>
    </xf>
    <xf numFmtId="0" fontId="68" fillId="35" borderId="15" xfId="0" applyFont="1" applyFill="1" applyBorder="1" applyAlignment="1">
      <alignment horizontal="center" vertical="center" wrapText="1"/>
    </xf>
    <xf numFmtId="0" fontId="0" fillId="0" borderId="25" xfId="0" applyBorder="1" applyAlignment="1">
      <alignment vertical="top" wrapText="1"/>
    </xf>
    <xf numFmtId="0" fontId="0" fillId="0" borderId="0" xfId="0" applyBorder="1" applyAlignment="1">
      <alignment vertical="top" wrapText="1"/>
    </xf>
    <xf numFmtId="0" fontId="19" fillId="36" borderId="18" xfId="0" applyFont="1" applyFill="1" applyBorder="1" applyAlignment="1">
      <alignment horizontal="center" wrapText="1"/>
    </xf>
    <xf numFmtId="0" fontId="0" fillId="0" borderId="17" xfId="0" applyBorder="1" applyAlignment="1">
      <alignment/>
    </xf>
    <xf numFmtId="0" fontId="0" fillId="0" borderId="23" xfId="0" applyBorder="1" applyAlignment="1">
      <alignment/>
    </xf>
    <xf numFmtId="0" fontId="0" fillId="0" borderId="19" xfId="0" applyBorder="1" applyAlignment="1">
      <alignment/>
    </xf>
    <xf numFmtId="0" fontId="19" fillId="0" borderId="0" xfId="0" applyFont="1" applyFill="1" applyBorder="1" applyAlignment="1">
      <alignment horizontal="center" wrapText="1"/>
    </xf>
    <xf numFmtId="0" fontId="6" fillId="0" borderId="18" xfId="0" applyFont="1" applyFill="1" applyBorder="1" applyAlignment="1">
      <alignment horizontal="left"/>
    </xf>
    <xf numFmtId="0" fontId="6" fillId="0" borderId="17" xfId="0" applyFont="1" applyFill="1" applyBorder="1" applyAlignment="1">
      <alignment horizontal="left"/>
    </xf>
    <xf numFmtId="0" fontId="6" fillId="0" borderId="21" xfId="0" applyFont="1" applyFill="1" applyBorder="1" applyAlignment="1">
      <alignment horizontal="left"/>
    </xf>
    <xf numFmtId="0" fontId="6" fillId="0" borderId="22" xfId="0" applyFont="1" applyFill="1" applyBorder="1" applyAlignment="1">
      <alignment horizontal="left"/>
    </xf>
    <xf numFmtId="0" fontId="19" fillId="36" borderId="18" xfId="0" applyFont="1" applyFill="1" applyBorder="1" applyAlignment="1">
      <alignment horizontal="center"/>
    </xf>
    <xf numFmtId="0" fontId="19" fillId="36" borderId="17" xfId="0" applyFont="1" applyFill="1" applyBorder="1" applyAlignment="1">
      <alignment horizontal="center"/>
    </xf>
    <xf numFmtId="0" fontId="6" fillId="0" borderId="24" xfId="0" applyFont="1" applyFill="1" applyBorder="1" applyAlignment="1">
      <alignment horizontal="left"/>
    </xf>
    <xf numFmtId="0" fontId="6" fillId="0" borderId="20" xfId="0" applyFont="1" applyFill="1" applyBorder="1" applyAlignment="1">
      <alignment horizontal="left"/>
    </xf>
    <xf numFmtId="0" fontId="5" fillId="0" borderId="25" xfId="0" applyFont="1" applyFill="1" applyBorder="1" applyAlignment="1">
      <alignment vertical="top"/>
    </xf>
    <xf numFmtId="0" fontId="0" fillId="0" borderId="25" xfId="0" applyBorder="1" applyAlignment="1">
      <alignment vertical="top"/>
    </xf>
    <xf numFmtId="0" fontId="0" fillId="0" borderId="0" xfId="0" applyAlignment="1">
      <alignment vertical="top"/>
    </xf>
    <xf numFmtId="0" fontId="0" fillId="0" borderId="25" xfId="0" applyFont="1" applyBorder="1" applyAlignment="1">
      <alignment vertical="top" wrapText="1"/>
    </xf>
    <xf numFmtId="0" fontId="0" fillId="0" borderId="0" xfId="0" applyFont="1" applyAlignment="1">
      <alignment vertical="top" wrapText="1"/>
    </xf>
    <xf numFmtId="0" fontId="5" fillId="0" borderId="0" xfId="0" applyFont="1" applyFill="1" applyBorder="1" applyAlignment="1">
      <alignment vertical="top"/>
    </xf>
    <xf numFmtId="0" fontId="6" fillId="0" borderId="0" xfId="0" applyFont="1" applyFill="1" applyBorder="1" applyAlignment="1" quotePrefix="1">
      <alignment horizontal="center"/>
    </xf>
    <xf numFmtId="0" fontId="2" fillId="0" borderId="0" xfId="0" applyFont="1" applyAlignment="1">
      <alignment horizontal="left" vertical="top" wrapText="1"/>
    </xf>
    <xf numFmtId="0" fontId="5" fillId="0" borderId="0" xfId="0" applyFont="1" applyFill="1" applyAlignment="1">
      <alignment horizontal="left" vertical="top" wrapText="1"/>
    </xf>
  </cellXfs>
  <cellStyles count="9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12" xfId="37"/>
    <cellStyle name="Comma 16" xfId="38"/>
    <cellStyle name="Comma 18" xfId="39"/>
    <cellStyle name="Comma 20" xfId="40"/>
    <cellStyle name="Comma 21" xfId="41"/>
    <cellStyle name="Comma 22" xfId="42"/>
    <cellStyle name="Comma 24" xfId="43"/>
    <cellStyle name="Comma 3" xfId="44"/>
    <cellStyle name="Comma 3 11" xfId="45"/>
    <cellStyle name="Comma 3 25" xfId="46"/>
    <cellStyle name="Comma 4" xfId="47"/>
    <cellStyle name="Comma 5" xfId="48"/>
    <cellStyle name="Comma_Fosse Trust Tables" xfId="49"/>
    <cellStyle name="Encabezado 4" xfId="50"/>
    <cellStyle name="Énfasis1" xfId="51"/>
    <cellStyle name="Énfasis2" xfId="52"/>
    <cellStyle name="Énfasis3" xfId="53"/>
    <cellStyle name="Énfasis4" xfId="54"/>
    <cellStyle name="Énfasis5" xfId="55"/>
    <cellStyle name="Énfasis6" xfId="56"/>
    <cellStyle name="Entrada" xfId="57"/>
    <cellStyle name="Hyperlink" xfId="58"/>
    <cellStyle name="Incorrecto" xfId="59"/>
    <cellStyle name="Comma" xfId="60"/>
    <cellStyle name="Comma [0]" xfId="61"/>
    <cellStyle name="Currency" xfId="62"/>
    <cellStyle name="Currency [0]" xfId="63"/>
    <cellStyle name="Neutral" xfId="64"/>
    <cellStyle name="Normal 10" xfId="65"/>
    <cellStyle name="Normal 19" xfId="66"/>
    <cellStyle name="Normal 2" xfId="67"/>
    <cellStyle name="Normal 20" xfId="68"/>
    <cellStyle name="Normal 21" xfId="69"/>
    <cellStyle name="Normal 24" xfId="70"/>
    <cellStyle name="Normal 29" xfId="71"/>
    <cellStyle name="Normal 3" xfId="72"/>
    <cellStyle name="Normal 30" xfId="73"/>
    <cellStyle name="Normal 4" xfId="74"/>
    <cellStyle name="Normal 41" xfId="75"/>
    <cellStyle name="Normal 43" xfId="76"/>
    <cellStyle name="Normal 6" xfId="77"/>
    <cellStyle name="Normal 7" xfId="78"/>
    <cellStyle name="Normal 71" xfId="79"/>
    <cellStyle name="Normal 73" xfId="80"/>
    <cellStyle name="Normal 8" xfId="81"/>
    <cellStyle name="Notas" xfId="82"/>
    <cellStyle name="Percent 10" xfId="83"/>
    <cellStyle name="Percent 11" xfId="84"/>
    <cellStyle name="Percent 12" xfId="85"/>
    <cellStyle name="Percent 15" xfId="86"/>
    <cellStyle name="Percent 15 2" xfId="87"/>
    <cellStyle name="Percent 17" xfId="88"/>
    <cellStyle name="Percent 18" xfId="89"/>
    <cellStyle name="Percent 2" xfId="90"/>
    <cellStyle name="Percent 3" xfId="91"/>
    <cellStyle name="Percent 4" xfId="92"/>
    <cellStyle name="Percent 5" xfId="93"/>
    <cellStyle name="Percent 5 4" xfId="94"/>
    <cellStyle name="Percent 5 5" xfId="95"/>
    <cellStyle name="Percent 6" xfId="96"/>
    <cellStyle name="Percent 7" xfId="97"/>
    <cellStyle name="Percent 9" xfId="98"/>
    <cellStyle name="Percent" xfId="99"/>
    <cellStyle name="Salida" xfId="100"/>
    <cellStyle name="Texto de advertencia" xfId="101"/>
    <cellStyle name="Texto explicativo" xfId="102"/>
    <cellStyle name="Título" xfId="103"/>
    <cellStyle name="Título 1" xfId="104"/>
    <cellStyle name="Título 2" xfId="105"/>
    <cellStyle name="Título 3" xfId="106"/>
    <cellStyle name="Total" xfId="107"/>
  </cellStyles>
  <dxfs count="3">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28575</xdr:rowOff>
    </xdr:from>
    <xdr:to>
      <xdr:col>17</xdr:col>
      <xdr:colOff>0</xdr:colOff>
      <xdr:row>12</xdr:row>
      <xdr:rowOff>19050</xdr:rowOff>
    </xdr:to>
    <xdr:grpSp>
      <xdr:nvGrpSpPr>
        <xdr:cNvPr id="1" name="Group 7"/>
        <xdr:cNvGrpSpPr>
          <a:grpSpLocks/>
        </xdr:cNvGrpSpPr>
      </xdr:nvGrpSpPr>
      <xdr:grpSpPr>
        <a:xfrm>
          <a:off x="438150" y="514350"/>
          <a:ext cx="15535275" cy="1447800"/>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Holmes</a:t>
            </a:r>
            <a:r>
              <a:rPr lang="en-US" cap="none" sz="1800" b="0" i="0" u="none" baseline="0">
                <a:solidFill>
                  <a:srgbClr val="FFFFFF"/>
                </a:solidFill>
                <a:latin typeface="Calibri"/>
                <a:ea typeface="Calibri"/>
                <a:cs typeface="Calibri"/>
              </a:rPr>
              <a:t> Master Issuer</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olmes%20Notes%20Pg%206%20and%2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6"/>
      <sheetName val="Page 7"/>
      <sheetName val="Sheet1"/>
    </sheetNames>
    <sheetDataSet>
      <sheetData sheetId="0">
        <row r="31">
          <cell r="L31">
            <v>0.001</v>
          </cell>
        </row>
        <row r="57">
          <cell r="L57">
            <v>0.001</v>
          </cell>
        </row>
      </sheetData>
      <sheetData sheetId="1">
        <row r="9">
          <cell r="L9">
            <v>0.014</v>
          </cell>
        </row>
        <row r="10">
          <cell r="L10">
            <v>0.014</v>
          </cell>
        </row>
        <row r="11">
          <cell r="L11">
            <v>0.015</v>
          </cell>
        </row>
        <row r="13">
          <cell r="L13">
            <v>0.009</v>
          </cell>
        </row>
        <row r="23">
          <cell r="L23">
            <v>0.0135</v>
          </cell>
        </row>
        <row r="24">
          <cell r="L24">
            <v>0.0135</v>
          </cell>
        </row>
        <row r="25">
          <cell r="L25">
            <v>0.0145</v>
          </cell>
        </row>
        <row r="26">
          <cell r="L26">
            <v>0.0145</v>
          </cell>
        </row>
        <row r="27">
          <cell r="L27">
            <v>0.009</v>
          </cell>
        </row>
        <row r="36">
          <cell r="L36">
            <v>0.0116</v>
          </cell>
        </row>
      </sheetData>
      <sheetData sheetId="2">
        <row r="1">
          <cell r="A1" t="str">
            <v>3M USD LIBOR</v>
          </cell>
          <cell r="B1">
            <v>0.0040306</v>
          </cell>
        </row>
        <row r="2">
          <cell r="A2" t="str">
            <v>1M USD LIBOR</v>
          </cell>
          <cell r="B2">
            <v>0.0024333</v>
          </cell>
        </row>
        <row r="3">
          <cell r="A3" t="str">
            <v>3M EURIBOR</v>
          </cell>
          <cell r="B3">
            <v>0.01572</v>
          </cell>
        </row>
        <row r="4">
          <cell r="A4" t="str">
            <v>3M GBP LIBOR</v>
          </cell>
          <cell r="B4">
            <v>0.0096669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6"/>
  <sheetViews>
    <sheetView tabSelected="1" view="pageLayout" workbookViewId="0" topLeftCell="A1">
      <selection activeCell="B25" sqref="B25:Q25"/>
    </sheetView>
  </sheetViews>
  <sheetFormatPr defaultColWidth="9.140625" defaultRowHeight="12"/>
  <cols>
    <col min="1" max="1" width="6.421875" style="1" customWidth="1"/>
    <col min="2" max="2" width="41.8515625" style="1" bestFit="1" customWidth="1"/>
    <col min="3" max="3" width="20.28125" style="1" bestFit="1" customWidth="1"/>
    <col min="4" max="4" width="29.28125" style="1" bestFit="1" customWidth="1"/>
    <col min="5" max="5" width="32.00390625" style="1" bestFit="1" customWidth="1"/>
    <col min="6" max="16384" width="9.140625" style="1" customWidth="1"/>
  </cols>
  <sheetData>
    <row r="1" spans="1:18" ht="12.75">
      <c r="A1" s="19"/>
      <c r="B1" s="20"/>
      <c r="C1" s="20"/>
      <c r="D1" s="20"/>
      <c r="E1" s="21"/>
      <c r="F1" s="22"/>
      <c r="G1" s="23"/>
      <c r="H1" s="23"/>
      <c r="I1" s="24"/>
      <c r="J1" s="24"/>
      <c r="K1" s="24"/>
      <c r="L1" s="24"/>
      <c r="M1" s="22"/>
      <c r="N1" s="22"/>
      <c r="O1" s="22"/>
      <c r="P1" s="24"/>
      <c r="Q1" s="25"/>
      <c r="R1" s="7"/>
    </row>
    <row r="2" spans="1:18" s="122" customFormat="1" ht="12.75">
      <c r="A2" s="22"/>
      <c r="B2" s="120"/>
      <c r="C2" s="20"/>
      <c r="D2" s="20"/>
      <c r="E2" s="22"/>
      <c r="F2" s="22"/>
      <c r="G2" s="23"/>
      <c r="H2" s="27"/>
      <c r="I2" s="24"/>
      <c r="J2" s="24"/>
      <c r="K2" s="24"/>
      <c r="L2" s="24"/>
      <c r="M2" s="22"/>
      <c r="N2" s="22"/>
      <c r="O2" s="22"/>
      <c r="P2" s="22"/>
      <c r="Q2" s="22"/>
      <c r="R2" s="121"/>
    </row>
    <row r="3" spans="1:18" s="122" customFormat="1" ht="12.75">
      <c r="A3" s="22"/>
      <c r="B3" s="123"/>
      <c r="C3" s="124"/>
      <c r="D3" s="124"/>
      <c r="E3" s="125"/>
      <c r="F3" s="22"/>
      <c r="G3" s="126"/>
      <c r="H3" s="27"/>
      <c r="I3" s="24"/>
      <c r="J3" s="24"/>
      <c r="K3" s="24"/>
      <c r="L3" s="24"/>
      <c r="M3" s="22"/>
      <c r="N3" s="22"/>
      <c r="O3" s="22"/>
      <c r="P3" s="22"/>
      <c r="Q3" s="22"/>
      <c r="R3" s="121"/>
    </row>
    <row r="4" spans="1:18" s="122" customFormat="1" ht="12.75">
      <c r="A4" s="22"/>
      <c r="B4" s="127"/>
      <c r="C4" s="124"/>
      <c r="D4" s="124"/>
      <c r="E4" s="128"/>
      <c r="F4" s="22"/>
      <c r="G4" s="23"/>
      <c r="H4" s="27"/>
      <c r="I4" s="24"/>
      <c r="J4" s="24"/>
      <c r="K4" s="24"/>
      <c r="L4" s="24"/>
      <c r="M4" s="22"/>
      <c r="N4" s="22"/>
      <c r="O4" s="22"/>
      <c r="P4" s="22"/>
      <c r="Q4" s="22"/>
      <c r="R4" s="121"/>
    </row>
    <row r="5" spans="1:18" s="122" customFormat="1" ht="12.75">
      <c r="A5" s="22"/>
      <c r="B5" s="123"/>
      <c r="C5" s="26"/>
      <c r="D5" s="26"/>
      <c r="E5" s="128"/>
      <c r="F5" s="22"/>
      <c r="G5" s="23"/>
      <c r="H5" s="27"/>
      <c r="I5" s="24"/>
      <c r="J5" s="24"/>
      <c r="K5" s="24"/>
      <c r="L5" s="24"/>
      <c r="M5" s="22"/>
      <c r="N5" s="22"/>
      <c r="O5" s="22"/>
      <c r="P5" s="22"/>
      <c r="Q5" s="22"/>
      <c r="R5" s="121"/>
    </row>
    <row r="6" spans="1:18" s="122" customFormat="1" ht="12.75">
      <c r="A6" s="22"/>
      <c r="B6" s="127"/>
      <c r="C6" s="26"/>
      <c r="D6" s="26"/>
      <c r="E6" s="128"/>
      <c r="F6" s="22"/>
      <c r="G6" s="23"/>
      <c r="H6" s="126"/>
      <c r="I6" s="24"/>
      <c r="J6" s="24"/>
      <c r="K6" s="24"/>
      <c r="L6" s="24"/>
      <c r="M6" s="22"/>
      <c r="N6" s="22"/>
      <c r="O6" s="22"/>
      <c r="P6" s="22"/>
      <c r="Q6" s="22"/>
      <c r="R6" s="121"/>
    </row>
    <row r="7" spans="1:18" s="122" customFormat="1" ht="12.75">
      <c r="A7" s="22"/>
      <c r="B7" s="120"/>
      <c r="C7" s="26"/>
      <c r="D7" s="26"/>
      <c r="E7" s="22"/>
      <c r="F7" s="22"/>
      <c r="G7" s="23"/>
      <c r="H7" s="27"/>
      <c r="I7" s="24"/>
      <c r="J7" s="24"/>
      <c r="K7" s="24"/>
      <c r="L7" s="24"/>
      <c r="M7" s="22"/>
      <c r="N7" s="22"/>
      <c r="O7" s="22"/>
      <c r="P7" s="22"/>
      <c r="Q7" s="22"/>
      <c r="R7" s="121"/>
    </row>
    <row r="8" spans="1:18" s="122" customFormat="1" ht="12.75">
      <c r="A8" s="22"/>
      <c r="B8" s="120"/>
      <c r="C8" s="26"/>
      <c r="D8" s="26"/>
      <c r="E8" s="22"/>
      <c r="F8" s="22"/>
      <c r="G8" s="23"/>
      <c r="H8" s="27"/>
      <c r="I8" s="24"/>
      <c r="J8" s="24"/>
      <c r="K8" s="24"/>
      <c r="L8" s="24"/>
      <c r="M8" s="22"/>
      <c r="N8" s="22"/>
      <c r="O8" s="22"/>
      <c r="P8" s="22"/>
      <c r="Q8" s="22"/>
      <c r="R8" s="121"/>
    </row>
    <row r="9" spans="1:18" s="122" customFormat="1" ht="12.75">
      <c r="A9" s="22"/>
      <c r="B9" s="120"/>
      <c r="C9" s="26"/>
      <c r="D9" s="26"/>
      <c r="E9" s="22"/>
      <c r="F9" s="22"/>
      <c r="G9" s="23"/>
      <c r="H9" s="27"/>
      <c r="I9" s="24"/>
      <c r="J9" s="24"/>
      <c r="K9" s="24"/>
      <c r="L9" s="24"/>
      <c r="M9" s="22"/>
      <c r="N9" s="22"/>
      <c r="O9" s="22"/>
      <c r="P9" s="22"/>
      <c r="Q9" s="22"/>
      <c r="R9" s="121"/>
    </row>
    <row r="10" spans="1:18" s="122" customFormat="1" ht="12.75">
      <c r="A10" s="22"/>
      <c r="B10" s="120"/>
      <c r="C10" s="26"/>
      <c r="D10" s="26"/>
      <c r="E10" s="22"/>
      <c r="F10" s="22"/>
      <c r="G10" s="23"/>
      <c r="H10" s="27"/>
      <c r="I10" s="24"/>
      <c r="J10" s="24"/>
      <c r="K10" s="24"/>
      <c r="L10" s="24"/>
      <c r="M10" s="22"/>
      <c r="N10" s="22"/>
      <c r="O10" s="22"/>
      <c r="P10" s="22"/>
      <c r="Q10" s="22"/>
      <c r="R10" s="121"/>
    </row>
    <row r="11" spans="1:18" s="122" customFormat="1" ht="12.75">
      <c r="A11" s="22"/>
      <c r="B11" s="120"/>
      <c r="C11" s="26"/>
      <c r="D11" s="26"/>
      <c r="E11" s="22"/>
      <c r="F11" s="22"/>
      <c r="G11" s="23"/>
      <c r="H11" s="27"/>
      <c r="I11" s="24"/>
      <c r="J11" s="24"/>
      <c r="K11" s="24"/>
      <c r="L11" s="24"/>
      <c r="M11" s="22"/>
      <c r="N11" s="22"/>
      <c r="O11" s="22"/>
      <c r="P11" s="22"/>
      <c r="Q11" s="22"/>
      <c r="R11" s="121"/>
    </row>
    <row r="12" spans="1:18" s="122" customFormat="1" ht="12.75">
      <c r="A12" s="22"/>
      <c r="B12" s="120"/>
      <c r="C12" s="26"/>
      <c r="D12" s="26"/>
      <c r="E12" s="22"/>
      <c r="F12" s="22"/>
      <c r="G12" s="23"/>
      <c r="H12" s="27"/>
      <c r="I12" s="24"/>
      <c r="J12" s="24"/>
      <c r="K12" s="24"/>
      <c r="L12" s="24"/>
      <c r="M12" s="22"/>
      <c r="N12" s="22"/>
      <c r="O12" s="22"/>
      <c r="P12" s="22"/>
      <c r="Q12" s="22"/>
      <c r="R12" s="121"/>
    </row>
    <row r="13" spans="1:18" s="122" customFormat="1" ht="12.75">
      <c r="A13" s="22"/>
      <c r="B13" s="120"/>
      <c r="C13" s="26"/>
      <c r="D13" s="26"/>
      <c r="E13" s="22"/>
      <c r="F13" s="22"/>
      <c r="G13" s="23"/>
      <c r="H13" s="27"/>
      <c r="I13" s="24"/>
      <c r="J13" s="24"/>
      <c r="K13" s="24"/>
      <c r="L13" s="24"/>
      <c r="M13" s="22"/>
      <c r="N13" s="22"/>
      <c r="O13" s="22"/>
      <c r="P13" s="22"/>
      <c r="Q13" s="22"/>
      <c r="R13" s="121"/>
    </row>
    <row r="14" spans="1:18" s="122" customFormat="1" ht="12.75">
      <c r="A14" s="22"/>
      <c r="B14" s="26"/>
      <c r="C14" s="26"/>
      <c r="D14" s="26"/>
      <c r="E14" s="22"/>
      <c r="F14" s="22"/>
      <c r="G14" s="23"/>
      <c r="H14" s="27"/>
      <c r="I14" s="24"/>
      <c r="J14" s="24"/>
      <c r="K14" s="24"/>
      <c r="L14" s="24"/>
      <c r="M14" s="22"/>
      <c r="N14" s="22"/>
      <c r="O14" s="22"/>
      <c r="P14" s="24"/>
      <c r="Q14" s="24"/>
      <c r="R14" s="121"/>
    </row>
    <row r="15" spans="1:18" ht="12.75">
      <c r="A15" s="28"/>
      <c r="B15" s="29" t="s">
        <v>0</v>
      </c>
      <c r="C15" s="30"/>
      <c r="D15" s="30"/>
      <c r="E15" s="327">
        <v>40877</v>
      </c>
      <c r="F15" s="31"/>
      <c r="G15" s="32"/>
      <c r="H15" s="27"/>
      <c r="I15" s="27"/>
      <c r="J15" s="27"/>
      <c r="K15" s="27"/>
      <c r="L15" s="27"/>
      <c r="M15" s="27"/>
      <c r="N15" s="27"/>
      <c r="O15" s="27"/>
      <c r="P15" s="33"/>
      <c r="Q15" s="34"/>
      <c r="R15" s="12"/>
    </row>
    <row r="16" spans="1:18" ht="12.75">
      <c r="A16" s="28"/>
      <c r="B16" s="35" t="s">
        <v>526</v>
      </c>
      <c r="C16" s="36"/>
      <c r="D16" s="36"/>
      <c r="E16" s="328" t="s">
        <v>530</v>
      </c>
      <c r="F16" s="31"/>
      <c r="G16" s="31"/>
      <c r="H16" s="27"/>
      <c r="I16" s="27"/>
      <c r="J16" s="27"/>
      <c r="K16" s="27"/>
      <c r="L16" s="27"/>
      <c r="M16" s="27"/>
      <c r="N16" s="27"/>
      <c r="O16" s="27"/>
      <c r="P16" s="33"/>
      <c r="Q16" s="34"/>
      <c r="R16" s="12"/>
    </row>
    <row r="17" spans="1:18" ht="12.75">
      <c r="A17" s="28"/>
      <c r="B17" s="35" t="s">
        <v>446</v>
      </c>
      <c r="C17" s="36"/>
      <c r="D17" s="36"/>
      <c r="E17" s="328">
        <v>40855</v>
      </c>
      <c r="F17" s="31"/>
      <c r="G17" s="31"/>
      <c r="H17" s="27"/>
      <c r="I17" s="27"/>
      <c r="J17" s="27"/>
      <c r="K17" s="27"/>
      <c r="L17" s="27"/>
      <c r="M17" s="27"/>
      <c r="N17" s="27"/>
      <c r="O17" s="27"/>
      <c r="P17" s="33"/>
      <c r="Q17" s="34"/>
      <c r="R17" s="12"/>
    </row>
    <row r="18" spans="1:18" ht="12.75">
      <c r="A18" s="28"/>
      <c r="B18" s="514"/>
      <c r="C18" s="515"/>
      <c r="D18" s="515"/>
      <c r="E18" s="516"/>
      <c r="F18" s="31"/>
      <c r="G18" s="31"/>
      <c r="H18" s="27"/>
      <c r="I18" s="27"/>
      <c r="J18" s="27"/>
      <c r="K18" s="27"/>
      <c r="L18" s="27"/>
      <c r="M18" s="27"/>
      <c r="N18" s="27"/>
      <c r="O18" s="27"/>
      <c r="P18" s="33"/>
      <c r="Q18" s="34"/>
      <c r="R18" s="12"/>
    </row>
    <row r="19" spans="1:18" ht="12.75">
      <c r="A19" s="28"/>
      <c r="B19" s="517"/>
      <c r="C19" s="517"/>
      <c r="D19" s="517"/>
      <c r="E19" s="518"/>
      <c r="F19" s="22"/>
      <c r="G19" s="22"/>
      <c r="H19" s="22"/>
      <c r="I19" s="27"/>
      <c r="J19" s="27"/>
      <c r="K19" s="27"/>
      <c r="L19" s="27"/>
      <c r="M19" s="27"/>
      <c r="N19" s="27"/>
      <c r="O19" s="27"/>
      <c r="P19" s="33"/>
      <c r="Q19" s="34"/>
      <c r="R19" s="12"/>
    </row>
    <row r="20" spans="1:18" ht="12.75">
      <c r="A20" s="19"/>
      <c r="B20" s="26"/>
      <c r="C20" s="26"/>
      <c r="D20" s="26"/>
      <c r="E20" s="22"/>
      <c r="F20" s="22"/>
      <c r="G20" s="23"/>
      <c r="H20" s="23"/>
      <c r="I20" s="24"/>
      <c r="J20" s="24"/>
      <c r="K20" s="24"/>
      <c r="L20" s="24"/>
      <c r="M20" s="22"/>
      <c r="N20" s="22"/>
      <c r="O20" s="22"/>
      <c r="P20" s="24"/>
      <c r="Q20" s="25"/>
      <c r="R20" s="7"/>
    </row>
    <row r="21" spans="1:18" ht="28.5" customHeight="1">
      <c r="A21" s="19"/>
      <c r="B21" s="640" t="s">
        <v>560</v>
      </c>
      <c r="C21" s="641"/>
      <c r="D21" s="641"/>
      <c r="E21" s="641"/>
      <c r="F21" s="641"/>
      <c r="G21" s="641"/>
      <c r="H21" s="641"/>
      <c r="I21" s="641"/>
      <c r="J21" s="641"/>
      <c r="K21" s="641"/>
      <c r="L21" s="641"/>
      <c r="M21" s="641"/>
      <c r="N21" s="641"/>
      <c r="O21" s="641"/>
      <c r="P21" s="641"/>
      <c r="Q21" s="641"/>
      <c r="R21" s="7"/>
    </row>
    <row r="22" spans="1:18" ht="12.75">
      <c r="A22" s="19"/>
      <c r="B22" s="26"/>
      <c r="C22" s="26"/>
      <c r="D22" s="26"/>
      <c r="E22" s="22"/>
      <c r="F22" s="22"/>
      <c r="G22" s="23"/>
      <c r="H22" s="23"/>
      <c r="I22" s="24"/>
      <c r="J22" s="24"/>
      <c r="K22" s="24"/>
      <c r="L22" s="24"/>
      <c r="M22" s="22"/>
      <c r="N22" s="22"/>
      <c r="O22" s="22"/>
      <c r="P22" s="24"/>
      <c r="Q22" s="25"/>
      <c r="R22" s="7"/>
    </row>
    <row r="23" spans="1:18" ht="66.75" customHeight="1">
      <c r="A23" s="19"/>
      <c r="B23" s="642" t="s">
        <v>1</v>
      </c>
      <c r="C23" s="642"/>
      <c r="D23" s="642"/>
      <c r="E23" s="642"/>
      <c r="F23" s="642"/>
      <c r="G23" s="642"/>
      <c r="H23" s="642"/>
      <c r="I23" s="642"/>
      <c r="J23" s="642"/>
      <c r="K23" s="642"/>
      <c r="L23" s="642"/>
      <c r="M23" s="642"/>
      <c r="N23" s="642"/>
      <c r="O23" s="642"/>
      <c r="P23" s="642"/>
      <c r="Q23" s="642"/>
      <c r="R23" s="7"/>
    </row>
    <row r="24" spans="1:18" ht="12.75">
      <c r="A24" s="19"/>
      <c r="B24" s="37"/>
      <c r="C24" s="37"/>
      <c r="D24" s="37"/>
      <c r="E24" s="22"/>
      <c r="F24" s="22"/>
      <c r="G24" s="37"/>
      <c r="H24" s="37"/>
      <c r="I24" s="37"/>
      <c r="J24" s="37"/>
      <c r="K24" s="37"/>
      <c r="L24" s="37"/>
      <c r="M24" s="37"/>
      <c r="N24" s="37"/>
      <c r="O24" s="37"/>
      <c r="P24" s="24"/>
      <c r="Q24" s="25"/>
      <c r="R24" s="7"/>
    </row>
    <row r="25" spans="1:18" ht="36.75" customHeight="1">
      <c r="A25" s="19"/>
      <c r="B25" s="644"/>
      <c r="C25" s="645"/>
      <c r="D25" s="645"/>
      <c r="E25" s="645"/>
      <c r="F25" s="645"/>
      <c r="G25" s="645"/>
      <c r="H25" s="645"/>
      <c r="I25" s="645"/>
      <c r="J25" s="645"/>
      <c r="K25" s="645"/>
      <c r="L25" s="645"/>
      <c r="M25" s="645"/>
      <c r="N25" s="645"/>
      <c r="O25" s="645"/>
      <c r="P25" s="645"/>
      <c r="Q25" s="645"/>
      <c r="R25" s="7"/>
    </row>
    <row r="26" spans="1:18" ht="12.75">
      <c r="A26" s="19"/>
      <c r="B26" s="38"/>
      <c r="C26" s="39"/>
      <c r="D26" s="39"/>
      <c r="E26" s="39"/>
      <c r="F26" s="39"/>
      <c r="G26" s="39"/>
      <c r="H26" s="39"/>
      <c r="I26" s="39"/>
      <c r="J26" s="39"/>
      <c r="K26" s="39"/>
      <c r="L26" s="39"/>
      <c r="M26" s="39"/>
      <c r="N26" s="39"/>
      <c r="O26" s="39"/>
      <c r="P26" s="24"/>
      <c r="Q26" s="25"/>
      <c r="R26" s="7"/>
    </row>
    <row r="27" spans="1:18" ht="12.75">
      <c r="A27" s="19"/>
      <c r="B27" s="643" t="s">
        <v>2</v>
      </c>
      <c r="C27" s="643"/>
      <c r="D27" s="37"/>
      <c r="E27" s="22"/>
      <c r="F27" s="22"/>
      <c r="G27" s="37"/>
      <c r="H27" s="37"/>
      <c r="I27" s="37"/>
      <c r="J27" s="37"/>
      <c r="K27" s="37"/>
      <c r="L27" s="37"/>
      <c r="M27" s="37"/>
      <c r="N27" s="37"/>
      <c r="O27" s="37"/>
      <c r="P27" s="24"/>
      <c r="Q27" s="25"/>
      <c r="R27" s="7"/>
    </row>
    <row r="28" spans="1:18" ht="12.75">
      <c r="A28" s="19"/>
      <c r="B28" s="22"/>
      <c r="C28" s="22"/>
      <c r="D28" s="22"/>
      <c r="E28" s="22"/>
      <c r="F28" s="22"/>
      <c r="G28" s="22"/>
      <c r="H28" s="22"/>
      <c r="I28" s="22"/>
      <c r="J28" s="22"/>
      <c r="K28" s="22"/>
      <c r="L28" s="22"/>
      <c r="M28" s="22"/>
      <c r="N28" s="22"/>
      <c r="O28" s="22"/>
      <c r="P28" s="24"/>
      <c r="Q28" s="25"/>
      <c r="R28" s="7"/>
    </row>
    <row r="29" spans="1:18" ht="12.75">
      <c r="A29" s="19"/>
      <c r="B29" s="22" t="s">
        <v>3</v>
      </c>
      <c r="C29" s="22"/>
      <c r="D29" s="22"/>
      <c r="E29" s="22"/>
      <c r="F29" s="22"/>
      <c r="G29" s="22"/>
      <c r="H29" s="22"/>
      <c r="I29" s="22"/>
      <c r="J29" s="22"/>
      <c r="K29" s="22"/>
      <c r="L29" s="22"/>
      <c r="M29" s="22"/>
      <c r="N29" s="22"/>
      <c r="O29" s="22"/>
      <c r="P29" s="24"/>
      <c r="Q29" s="25"/>
      <c r="R29" s="7"/>
    </row>
    <row r="30" spans="1:18" ht="12.75">
      <c r="A30" s="19"/>
      <c r="B30" s="40"/>
      <c r="C30" s="40"/>
      <c r="D30" s="41"/>
      <c r="E30" s="40"/>
      <c r="F30" s="22"/>
      <c r="G30" s="22"/>
      <c r="H30" s="22"/>
      <c r="I30" s="22"/>
      <c r="J30" s="22"/>
      <c r="K30" s="22"/>
      <c r="L30" s="22"/>
      <c r="M30" s="22"/>
      <c r="N30" s="22"/>
      <c r="O30" s="22"/>
      <c r="P30" s="24"/>
      <c r="Q30" s="25"/>
      <c r="R30" s="7"/>
    </row>
    <row r="31" spans="1:18" ht="12.75">
      <c r="A31" s="19"/>
      <c r="B31" s="37"/>
      <c r="C31" s="41"/>
      <c r="D31" s="41"/>
      <c r="E31" s="22"/>
      <c r="F31" s="22"/>
      <c r="G31" s="22"/>
      <c r="H31" s="22"/>
      <c r="I31" s="22"/>
      <c r="J31" s="22"/>
      <c r="K31" s="22"/>
      <c r="L31" s="22"/>
      <c r="M31" s="22"/>
      <c r="N31" s="22"/>
      <c r="O31" s="22"/>
      <c r="P31" s="24"/>
      <c r="Q31" s="25"/>
      <c r="R31" s="7"/>
    </row>
    <row r="32" spans="1:18" ht="12.75">
      <c r="A32" s="19"/>
      <c r="B32" s="40" t="s">
        <v>4</v>
      </c>
      <c r="C32" s="28" t="s">
        <v>5</v>
      </c>
      <c r="D32" s="140" t="s">
        <v>6</v>
      </c>
      <c r="E32" s="42"/>
      <c r="F32" s="42"/>
      <c r="G32" s="43"/>
      <c r="H32" s="43"/>
      <c r="I32" s="22"/>
      <c r="J32" s="22"/>
      <c r="K32" s="22"/>
      <c r="L32" s="22"/>
      <c r="M32" s="22"/>
      <c r="N32" s="22"/>
      <c r="O32" s="22"/>
      <c r="P32" s="24"/>
      <c r="Q32" s="25"/>
      <c r="R32" s="7"/>
    </row>
    <row r="33" spans="1:18" ht="12.75">
      <c r="A33" s="19"/>
      <c r="B33" s="37"/>
      <c r="C33" s="40"/>
      <c r="D33" s="41"/>
      <c r="E33" s="42"/>
      <c r="F33" s="42"/>
      <c r="G33" s="43"/>
      <c r="H33" s="43"/>
      <c r="I33" s="22"/>
      <c r="J33" s="22"/>
      <c r="K33" s="22"/>
      <c r="L33" s="22"/>
      <c r="M33" s="22"/>
      <c r="N33" s="22"/>
      <c r="O33" s="22"/>
      <c r="P33" s="24"/>
      <c r="Q33" s="25"/>
      <c r="R33" s="7"/>
    </row>
    <row r="34" spans="1:18" ht="12">
      <c r="A34" s="2"/>
      <c r="B34" s="13"/>
      <c r="C34" s="13"/>
      <c r="D34" s="13"/>
      <c r="E34" s="4"/>
      <c r="F34" s="17"/>
      <c r="G34" s="8"/>
      <c r="H34" s="8"/>
      <c r="I34" s="4"/>
      <c r="J34" s="4"/>
      <c r="K34" s="4"/>
      <c r="L34" s="4"/>
      <c r="M34" s="4"/>
      <c r="N34" s="4"/>
      <c r="O34" s="4"/>
      <c r="P34" s="5"/>
      <c r="Q34" s="6"/>
      <c r="R34" s="7"/>
    </row>
    <row r="35" spans="1:18" ht="12">
      <c r="A35" s="2"/>
      <c r="B35" s="13"/>
      <c r="C35" s="15"/>
      <c r="D35" s="13"/>
      <c r="E35" s="17"/>
      <c r="F35" s="17"/>
      <c r="G35" s="16"/>
      <c r="H35" s="4"/>
      <c r="I35" s="4"/>
      <c r="J35" s="4"/>
      <c r="K35" s="4"/>
      <c r="L35" s="4"/>
      <c r="M35" s="4"/>
      <c r="N35" s="4"/>
      <c r="O35" s="4"/>
      <c r="P35" s="5"/>
      <c r="Q35" s="6"/>
      <c r="R35" s="7"/>
    </row>
    <row r="36" spans="1:18" ht="12">
      <c r="A36" s="9"/>
      <c r="B36" s="15"/>
      <c r="C36" s="15"/>
      <c r="D36" s="16"/>
      <c r="E36" s="4"/>
      <c r="F36" s="4"/>
      <c r="G36" s="4"/>
      <c r="H36" s="4"/>
      <c r="I36" s="4"/>
      <c r="J36" s="4"/>
      <c r="K36" s="4"/>
      <c r="L36" s="4"/>
      <c r="M36" s="8"/>
      <c r="N36" s="8"/>
      <c r="O36" s="8"/>
      <c r="P36" s="10"/>
      <c r="Q36" s="11"/>
      <c r="R36" s="12"/>
    </row>
  </sheetData>
  <sheetProtection/>
  <mergeCells count="4">
    <mergeCell ref="B21:Q21"/>
    <mergeCell ref="B23:Q23"/>
    <mergeCell ref="B27:C27"/>
    <mergeCell ref="B25:Q25"/>
  </mergeCells>
  <hyperlinks>
    <hyperlink ref="D28" r:id="rId1" display="mailto:Thomas.Ranger@alliance-leicester.co.uk"/>
    <hyperlink ref="D34" r:id="rId2" display="mailto:Thomas.Ranger@alliance-leicester.co.uk"/>
    <hyperlink ref="D32" r:id="rId3" display="MBF@santander.co.uk"/>
  </hyperlinks>
  <printOptions/>
  <pageMargins left="0.7086614173228347" right="0.7086614173228347" top="0.7480314960629921" bottom="0.7480314960629921" header="0.31496062992125984" footer="0.31496062992125984"/>
  <pageSetup horizontalDpi="600" verticalDpi="600" orientation="landscape" paperSize="9" scale="58" r:id="rId5"/>
  <headerFooter>
    <oddHeader>&amp;CHolmes Master Trust Investor Report - November 2011</oddHeader>
    <oddFooter>&amp;CPage 1</oddFooter>
  </headerFooter>
  <drawing r:id="rId4"/>
</worksheet>
</file>

<file path=xl/worksheets/sheet10.xml><?xml version="1.0" encoding="utf-8"?>
<worksheet xmlns="http://schemas.openxmlformats.org/spreadsheetml/2006/main" xmlns:r="http://schemas.openxmlformats.org/officeDocument/2006/relationships">
  <sheetPr>
    <pageSetUpPr fitToPage="1"/>
  </sheetPr>
  <dimension ref="A1:N14"/>
  <sheetViews>
    <sheetView view="pageLayout" workbookViewId="0" topLeftCell="A1">
      <selection activeCell="C24" sqref="C24"/>
    </sheetView>
  </sheetViews>
  <sheetFormatPr defaultColWidth="9.140625" defaultRowHeight="12"/>
  <cols>
    <col min="1" max="1" width="9.140625" style="0" customWidth="1"/>
    <col min="2" max="3" width="21.28125" style="0" customWidth="1"/>
    <col min="4" max="4" width="22.57421875" style="0" customWidth="1"/>
    <col min="5" max="5" width="22.8515625" style="0" customWidth="1"/>
    <col min="6" max="6" width="16.00390625" style="0" customWidth="1"/>
    <col min="7" max="7" width="12.57421875" style="0" customWidth="1"/>
    <col min="8" max="8" width="14.28125" style="0" customWidth="1"/>
    <col min="9" max="9" width="16.8515625" style="0" customWidth="1"/>
    <col min="10" max="10" width="16.28125" style="0" customWidth="1"/>
    <col min="11" max="11" width="13.28125" style="0" customWidth="1"/>
    <col min="12" max="12" width="11.8515625" style="0" customWidth="1"/>
    <col min="13" max="13" width="13.7109375" style="0" customWidth="1"/>
  </cols>
  <sheetData>
    <row r="1" spans="2:14" ht="15" customHeight="1" thickBot="1">
      <c r="B1" s="606" t="s">
        <v>266</v>
      </c>
      <c r="C1" s="606"/>
      <c r="D1" s="234"/>
      <c r="E1" s="234"/>
      <c r="F1" s="234"/>
      <c r="G1" s="234"/>
      <c r="H1" s="234"/>
      <c r="I1" s="234"/>
      <c r="J1" s="234"/>
      <c r="K1" s="234"/>
      <c r="L1" s="234"/>
      <c r="M1" s="234"/>
      <c r="N1" s="234"/>
    </row>
    <row r="3" spans="1:13" ht="12.75" thickBot="1">
      <c r="A3" s="1"/>
      <c r="B3" s="206"/>
      <c r="C3" s="206"/>
      <c r="D3" s="206"/>
      <c r="E3" s="206"/>
      <c r="F3" s="206"/>
      <c r="G3" s="206"/>
      <c r="H3" s="206"/>
      <c r="I3" s="206"/>
      <c r="J3" s="206"/>
      <c r="K3" s="206"/>
      <c r="L3" s="206"/>
      <c r="M3" s="206"/>
    </row>
    <row r="4" spans="1:13" ht="16.5" customHeight="1" thickBot="1">
      <c r="A4" s="607"/>
      <c r="B4" s="613" t="s">
        <v>265</v>
      </c>
      <c r="C4" s="613" t="s">
        <v>470</v>
      </c>
      <c r="D4" s="614" t="s">
        <v>221</v>
      </c>
      <c r="E4" s="615" t="s">
        <v>222</v>
      </c>
      <c r="F4" s="615" t="s">
        <v>223</v>
      </c>
      <c r="G4" s="615" t="s">
        <v>224</v>
      </c>
      <c r="H4" s="615" t="s">
        <v>225</v>
      </c>
      <c r="I4" s="615" t="s">
        <v>226</v>
      </c>
      <c r="J4" s="615" t="s">
        <v>227</v>
      </c>
      <c r="K4" s="615" t="s">
        <v>228</v>
      </c>
      <c r="L4" s="615" t="s">
        <v>229</v>
      </c>
      <c r="M4" s="615" t="s">
        <v>230</v>
      </c>
    </row>
    <row r="5" spans="1:13" ht="12">
      <c r="A5" s="1"/>
      <c r="B5" s="608" t="s">
        <v>467</v>
      </c>
      <c r="C5" s="608" t="s">
        <v>468</v>
      </c>
      <c r="D5" s="609">
        <v>500000000</v>
      </c>
      <c r="E5" s="609" t="s">
        <v>365</v>
      </c>
      <c r="F5" s="611">
        <v>0.0015</v>
      </c>
      <c r="G5" s="638">
        <v>0.0038333</v>
      </c>
      <c r="H5" s="610">
        <v>154396.805556</v>
      </c>
      <c r="I5" s="609">
        <v>306936771</v>
      </c>
      <c r="J5" s="611" t="s">
        <v>366</v>
      </c>
      <c r="K5" s="611">
        <v>0</v>
      </c>
      <c r="L5" s="639">
        <v>0</v>
      </c>
      <c r="M5" s="619">
        <v>0</v>
      </c>
    </row>
    <row r="6" spans="1:13" ht="12.75" thickBot="1">
      <c r="A6" s="1"/>
      <c r="B6" s="479" t="s">
        <v>469</v>
      </c>
      <c r="C6" s="479" t="s">
        <v>468</v>
      </c>
      <c r="D6" s="480">
        <v>500000000</v>
      </c>
      <c r="E6" s="480" t="s">
        <v>365</v>
      </c>
      <c r="F6" s="481">
        <v>0.0014</v>
      </c>
      <c r="G6" s="482">
        <v>0.0037333</v>
      </c>
      <c r="H6" s="612">
        <v>150369.027778</v>
      </c>
      <c r="I6" s="480">
        <v>308661028.46</v>
      </c>
      <c r="J6" s="481" t="s">
        <v>366</v>
      </c>
      <c r="K6" s="481">
        <v>0</v>
      </c>
      <c r="L6" s="478">
        <v>0</v>
      </c>
      <c r="M6" s="636">
        <v>0</v>
      </c>
    </row>
    <row r="8" spans="2:14" ht="12.75" thickBot="1">
      <c r="B8" s="606" t="s">
        <v>349</v>
      </c>
      <c r="C8" s="606"/>
      <c r="D8" s="234"/>
      <c r="E8" s="234"/>
      <c r="F8" s="234"/>
      <c r="G8" s="234"/>
      <c r="H8" s="234"/>
      <c r="I8" s="234"/>
      <c r="J8" s="234"/>
      <c r="K8" s="234"/>
      <c r="L8" s="234"/>
      <c r="M8" s="234"/>
      <c r="N8" s="234"/>
    </row>
    <row r="10" ht="12.75" thickBot="1"/>
    <row r="11" spans="2:4" ht="12.75" thickBot="1">
      <c r="B11" s="613" t="s">
        <v>265</v>
      </c>
      <c r="C11" s="614" t="s">
        <v>231</v>
      </c>
      <c r="D11" s="615" t="s">
        <v>350</v>
      </c>
    </row>
    <row r="12" spans="2:4" ht="12.75" thickBot="1">
      <c r="B12" s="616"/>
      <c r="C12" s="617"/>
      <c r="D12" s="618"/>
    </row>
    <row r="14" ht="12">
      <c r="B14" t="s">
        <v>552</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headerFooter>
    <oddHeader>&amp;CHolmes Master Trust Investor Report - November 2011</oddHeader>
    <oddFooter>&amp;C&amp;A</oddFooter>
  </headerFooter>
</worksheet>
</file>

<file path=xl/worksheets/sheet11.xml><?xml version="1.0" encoding="utf-8"?>
<worksheet xmlns="http://schemas.openxmlformats.org/spreadsheetml/2006/main" xmlns:r="http://schemas.openxmlformats.org/officeDocument/2006/relationships">
  <dimension ref="A2:C26"/>
  <sheetViews>
    <sheetView view="pageLayout" workbookViewId="0" topLeftCell="A1">
      <selection activeCell="B31" sqref="B31"/>
    </sheetView>
  </sheetViews>
  <sheetFormatPr defaultColWidth="9.140625" defaultRowHeight="12"/>
  <cols>
    <col min="1" max="1" width="6.421875" style="0" customWidth="1"/>
    <col min="2" max="2" width="123.7109375" style="0" customWidth="1"/>
    <col min="3" max="3" width="47.57421875" style="0" customWidth="1"/>
    <col min="4" max="5" width="65.8515625" style="0" customWidth="1"/>
  </cols>
  <sheetData>
    <row r="1" ht="12.75" thickBot="1"/>
    <row r="2" spans="1:3" ht="12.75" thickBot="1">
      <c r="A2" s="4"/>
      <c r="B2" s="135" t="s">
        <v>152</v>
      </c>
      <c r="C2" s="136"/>
    </row>
    <row r="3" spans="1:3" ht="12">
      <c r="A3" s="4"/>
      <c r="B3" s="89" t="s">
        <v>153</v>
      </c>
      <c r="C3" s="194"/>
    </row>
    <row r="4" spans="1:3" ht="12">
      <c r="A4" s="4"/>
      <c r="B4" s="103" t="s">
        <v>443</v>
      </c>
      <c r="C4" s="195" t="s">
        <v>154</v>
      </c>
    </row>
    <row r="5" spans="1:3" ht="12">
      <c r="A5" s="4"/>
      <c r="B5" s="103"/>
      <c r="C5" s="195"/>
    </row>
    <row r="6" spans="1:3" ht="12">
      <c r="A6" s="4"/>
      <c r="B6" s="90" t="s">
        <v>155</v>
      </c>
      <c r="C6" s="195"/>
    </row>
    <row r="7" spans="1:3" ht="12">
      <c r="A7" s="4"/>
      <c r="B7" s="103" t="s">
        <v>180</v>
      </c>
      <c r="C7" s="195" t="s">
        <v>154</v>
      </c>
    </row>
    <row r="8" spans="1:3" ht="12">
      <c r="A8" s="4"/>
      <c r="B8" s="103" t="s">
        <v>442</v>
      </c>
      <c r="C8" s="195" t="s">
        <v>154</v>
      </c>
    </row>
    <row r="9" spans="1:3" ht="12">
      <c r="A9" s="4"/>
      <c r="B9" s="103" t="s">
        <v>352</v>
      </c>
      <c r="C9" s="195" t="s">
        <v>154</v>
      </c>
    </row>
    <row r="10" spans="1:3" ht="12">
      <c r="A10" s="4"/>
      <c r="B10" s="103"/>
      <c r="C10" s="195"/>
    </row>
    <row r="11" spans="1:3" ht="12">
      <c r="A11" s="4"/>
      <c r="B11" s="103"/>
      <c r="C11" s="195"/>
    </row>
    <row r="12" spans="1:3" ht="12">
      <c r="A12" s="4"/>
      <c r="B12" s="90" t="s">
        <v>156</v>
      </c>
      <c r="C12" s="195"/>
    </row>
    <row r="13" spans="1:3" ht="12">
      <c r="A13" s="4"/>
      <c r="B13" s="103"/>
      <c r="C13" s="195"/>
    </row>
    <row r="14" spans="1:3" ht="42" customHeight="1">
      <c r="A14" s="4"/>
      <c r="B14" s="326" t="s">
        <v>444</v>
      </c>
      <c r="C14" s="476" t="s">
        <v>475</v>
      </c>
    </row>
    <row r="15" spans="1:3" ht="48">
      <c r="A15" s="4"/>
      <c r="B15" s="325" t="s">
        <v>445</v>
      </c>
      <c r="C15" s="245" t="s">
        <v>154</v>
      </c>
    </row>
    <row r="16" spans="1:3" ht="12">
      <c r="A16" s="4"/>
      <c r="B16" s="103"/>
      <c r="C16" s="195"/>
    </row>
    <row r="17" spans="1:3" ht="12.75" thickBot="1">
      <c r="A17" s="4"/>
      <c r="B17" s="104" t="s">
        <v>353</v>
      </c>
      <c r="C17" s="141"/>
    </row>
    <row r="18" spans="1:3" ht="12">
      <c r="A18" s="4"/>
      <c r="B18" s="4"/>
      <c r="C18" s="105"/>
    </row>
    <row r="19" spans="1:3" ht="12">
      <c r="A19" s="2"/>
      <c r="B19" s="13"/>
      <c r="C19" s="3"/>
    </row>
    <row r="20" spans="1:3" ht="12">
      <c r="A20" s="4"/>
      <c r="B20" s="84" t="s">
        <v>157</v>
      </c>
      <c r="C20" s="106"/>
    </row>
    <row r="21" spans="1:2" ht="12">
      <c r="A21" s="475">
        <v>1</v>
      </c>
      <c r="B21" s="196" t="s">
        <v>471</v>
      </c>
    </row>
    <row r="22" ht="24">
      <c r="B22" s="14" t="s">
        <v>472</v>
      </c>
    </row>
    <row r="23" spans="1:2" ht="12">
      <c r="A23" s="475">
        <v>2</v>
      </c>
      <c r="B23" s="196" t="s">
        <v>473</v>
      </c>
    </row>
    <row r="24" ht="12">
      <c r="B24" s="675" t="s">
        <v>474</v>
      </c>
    </row>
    <row r="25" ht="12">
      <c r="B25" s="675"/>
    </row>
    <row r="26" ht="12">
      <c r="B26" s="675"/>
    </row>
  </sheetData>
  <sheetProtection/>
  <mergeCells count="1">
    <mergeCell ref="B24:B26"/>
  </mergeCells>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&amp;CHolmes Master Issuer Investor Report - November 2011</oddHeader>
    <oddFooter>&amp;C&amp;A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G30"/>
  <sheetViews>
    <sheetView zoomScalePageLayoutView="0" workbookViewId="0" topLeftCell="A2">
      <selection activeCell="E24" sqref="E24"/>
    </sheetView>
  </sheetViews>
  <sheetFormatPr defaultColWidth="9.140625" defaultRowHeight="12"/>
  <cols>
    <col min="1" max="1" width="9.140625" style="0" customWidth="1"/>
    <col min="2" max="2" width="33.7109375" style="0" customWidth="1"/>
    <col min="3" max="3" width="40.00390625" style="0" customWidth="1"/>
    <col min="4" max="4" width="34.00390625" style="0" customWidth="1"/>
    <col min="5" max="5" width="44.7109375" style="0" customWidth="1"/>
    <col min="6" max="6" width="36.00390625" style="0" customWidth="1"/>
    <col min="7" max="7" width="83.421875" style="0" customWidth="1"/>
    <col min="8" max="8" width="9.140625" style="0" customWidth="1"/>
  </cols>
  <sheetData>
    <row r="1" spans="2:7" ht="12">
      <c r="B1" s="209" t="s">
        <v>242</v>
      </c>
      <c r="C1" s="210"/>
      <c r="D1" s="211"/>
      <c r="E1" s="211"/>
      <c r="F1" s="212"/>
      <c r="G1" s="213"/>
    </row>
    <row r="2" spans="2:7" ht="12.75" thickBot="1">
      <c r="B2" s="209"/>
      <c r="C2" s="214"/>
      <c r="D2" s="215"/>
      <c r="E2" s="215"/>
      <c r="F2" s="212"/>
      <c r="G2" s="213"/>
    </row>
    <row r="3" spans="2:7" ht="12.75" thickBot="1">
      <c r="B3" s="484" t="s">
        <v>476</v>
      </c>
      <c r="C3" s="216" t="s">
        <v>350</v>
      </c>
      <c r="D3" s="217" t="s">
        <v>243</v>
      </c>
      <c r="E3" s="218" t="s">
        <v>244</v>
      </c>
      <c r="F3" s="217" t="s">
        <v>245</v>
      </c>
      <c r="G3" s="485" t="s">
        <v>246</v>
      </c>
    </row>
    <row r="4" spans="2:7" ht="12">
      <c r="B4" s="243" t="s">
        <v>247</v>
      </c>
      <c r="C4" s="194" t="s">
        <v>525</v>
      </c>
      <c r="D4" s="194"/>
      <c r="E4" s="236"/>
      <c r="F4" s="486"/>
      <c r="G4" s="237"/>
    </row>
    <row r="5" spans="2:7" ht="12">
      <c r="B5" s="239" t="s">
        <v>206</v>
      </c>
      <c r="C5" s="240" t="s">
        <v>280</v>
      </c>
      <c r="D5" s="240"/>
      <c r="E5" s="240"/>
      <c r="F5" s="487"/>
      <c r="G5" s="240"/>
    </row>
    <row r="6" spans="2:7" ht="12">
      <c r="B6" s="243" t="s">
        <v>248</v>
      </c>
      <c r="C6" s="488" t="s">
        <v>281</v>
      </c>
      <c r="D6" s="488"/>
      <c r="E6" s="488"/>
      <c r="F6" s="489"/>
      <c r="G6" s="490"/>
    </row>
    <row r="7" spans="2:7" ht="12">
      <c r="B7" s="647" t="s">
        <v>200</v>
      </c>
      <c r="C7" s="650" t="s">
        <v>249</v>
      </c>
      <c r="D7" s="650" t="s">
        <v>562</v>
      </c>
      <c r="E7" s="650" t="s">
        <v>563</v>
      </c>
      <c r="F7" s="318" t="s">
        <v>127</v>
      </c>
      <c r="G7" s="242" t="s">
        <v>561</v>
      </c>
    </row>
    <row r="8" spans="2:7" ht="24">
      <c r="B8" s="647"/>
      <c r="C8" s="650"/>
      <c r="D8" s="650"/>
      <c r="E8" s="650"/>
      <c r="F8" s="318" t="s">
        <v>477</v>
      </c>
      <c r="G8" s="242" t="s">
        <v>478</v>
      </c>
    </row>
    <row r="9" spans="2:7" ht="12">
      <c r="B9" s="647"/>
      <c r="C9" s="650"/>
      <c r="D9" s="650"/>
      <c r="E9" s="650"/>
      <c r="F9" s="318" t="s">
        <v>267</v>
      </c>
      <c r="G9" s="242" t="s">
        <v>479</v>
      </c>
    </row>
    <row r="10" spans="2:7" ht="12">
      <c r="B10" s="647"/>
      <c r="C10" s="650"/>
      <c r="D10" s="650"/>
      <c r="E10" s="650"/>
      <c r="F10" s="318" t="s">
        <v>480</v>
      </c>
      <c r="G10" s="242" t="s">
        <v>481</v>
      </c>
    </row>
    <row r="11" spans="2:7" ht="12">
      <c r="B11" s="647"/>
      <c r="C11" s="650"/>
      <c r="D11" s="650"/>
      <c r="E11" s="650"/>
      <c r="F11" s="318" t="s">
        <v>267</v>
      </c>
      <c r="G11" s="242" t="s">
        <v>268</v>
      </c>
    </row>
    <row r="12" spans="2:7" ht="24">
      <c r="B12" s="647"/>
      <c r="C12" s="650"/>
      <c r="D12" s="650"/>
      <c r="E12" s="650"/>
      <c r="F12" s="318" t="s">
        <v>482</v>
      </c>
      <c r="G12" s="242" t="s">
        <v>483</v>
      </c>
    </row>
    <row r="13" spans="2:7" ht="12">
      <c r="B13" s="243" t="s">
        <v>250</v>
      </c>
      <c r="C13" s="195" t="s">
        <v>249</v>
      </c>
      <c r="D13" s="195" t="s">
        <v>562</v>
      </c>
      <c r="E13" s="195" t="s">
        <v>563</v>
      </c>
      <c r="G13" s="238"/>
    </row>
    <row r="14" spans="2:7" ht="12">
      <c r="B14" s="239" t="s">
        <v>251</v>
      </c>
      <c r="C14" s="240" t="s">
        <v>249</v>
      </c>
      <c r="D14" s="240" t="s">
        <v>562</v>
      </c>
      <c r="E14" s="240" t="s">
        <v>563</v>
      </c>
      <c r="F14" s="319"/>
      <c r="G14" s="242"/>
    </row>
    <row r="15" spans="2:7" ht="12">
      <c r="B15" s="243" t="s">
        <v>269</v>
      </c>
      <c r="C15" s="195" t="s">
        <v>249</v>
      </c>
      <c r="D15" s="195" t="s">
        <v>562</v>
      </c>
      <c r="E15" s="195" t="s">
        <v>563</v>
      </c>
      <c r="G15" s="244"/>
    </row>
    <row r="16" spans="2:7" ht="120">
      <c r="B16" s="651" t="s">
        <v>484</v>
      </c>
      <c r="C16" s="650" t="s">
        <v>249</v>
      </c>
      <c r="D16" s="650" t="s">
        <v>562</v>
      </c>
      <c r="E16" s="650" t="s">
        <v>563</v>
      </c>
      <c r="F16" s="491" t="s">
        <v>270</v>
      </c>
      <c r="G16" s="242" t="s">
        <v>485</v>
      </c>
    </row>
    <row r="17" spans="2:7" ht="48">
      <c r="B17" s="651"/>
      <c r="C17" s="650"/>
      <c r="D17" s="650"/>
      <c r="E17" s="650"/>
      <c r="F17" s="318" t="s">
        <v>271</v>
      </c>
      <c r="G17" s="242" t="s">
        <v>486</v>
      </c>
    </row>
    <row r="18" spans="2:7" s="489" customFormat="1" ht="132">
      <c r="B18" s="492" t="s">
        <v>487</v>
      </c>
      <c r="C18" s="493" t="s">
        <v>249</v>
      </c>
      <c r="D18" s="630" t="s">
        <v>562</v>
      </c>
      <c r="E18" s="630" t="s">
        <v>563</v>
      </c>
      <c r="F18" s="494" t="s">
        <v>272</v>
      </c>
      <c r="G18" s="490" t="s">
        <v>488</v>
      </c>
    </row>
    <row r="19" spans="2:7" ht="36">
      <c r="B19" s="647" t="s">
        <v>252</v>
      </c>
      <c r="C19" s="650" t="s">
        <v>249</v>
      </c>
      <c r="D19" s="650" t="s">
        <v>562</v>
      </c>
      <c r="E19" s="650" t="s">
        <v>563</v>
      </c>
      <c r="F19" s="318" t="s">
        <v>273</v>
      </c>
      <c r="G19" s="242" t="s">
        <v>274</v>
      </c>
    </row>
    <row r="20" spans="2:7" ht="36">
      <c r="B20" s="647"/>
      <c r="C20" s="650"/>
      <c r="D20" s="650"/>
      <c r="E20" s="650"/>
      <c r="F20" s="318" t="s">
        <v>275</v>
      </c>
      <c r="G20" s="242" t="s">
        <v>276</v>
      </c>
    </row>
    <row r="21" spans="2:7" ht="36" customHeight="1">
      <c r="B21" s="648" t="s">
        <v>489</v>
      </c>
      <c r="C21" s="649" t="s">
        <v>253</v>
      </c>
      <c r="D21" s="649" t="s">
        <v>562</v>
      </c>
      <c r="E21" s="649" t="s">
        <v>563</v>
      </c>
      <c r="F21" s="494" t="s">
        <v>277</v>
      </c>
      <c r="G21" s="490" t="s">
        <v>278</v>
      </c>
    </row>
    <row r="22" spans="2:7" ht="36" customHeight="1">
      <c r="B22" s="648"/>
      <c r="C22" s="649"/>
      <c r="D22" s="649"/>
      <c r="E22" s="649"/>
      <c r="F22" s="646" t="s">
        <v>275</v>
      </c>
      <c r="G22" s="646" t="s">
        <v>279</v>
      </c>
    </row>
    <row r="23" spans="2:7" ht="12">
      <c r="B23" s="648"/>
      <c r="C23" s="649"/>
      <c r="D23" s="649"/>
      <c r="E23" s="649"/>
      <c r="F23" s="646"/>
      <c r="G23" s="646"/>
    </row>
    <row r="24" spans="2:7" ht="12">
      <c r="B24" s="648"/>
      <c r="C24" s="493"/>
      <c r="D24" s="493"/>
      <c r="E24" s="493"/>
      <c r="F24" s="646"/>
      <c r="G24" s="646"/>
    </row>
    <row r="25" spans="2:7" ht="12">
      <c r="B25" s="648"/>
      <c r="C25" s="493" t="s">
        <v>490</v>
      </c>
      <c r="D25" s="493" t="s">
        <v>556</v>
      </c>
      <c r="E25" s="630" t="s">
        <v>565</v>
      </c>
      <c r="F25" s="494" t="s">
        <v>491</v>
      </c>
      <c r="G25" s="495" t="s">
        <v>491</v>
      </c>
    </row>
    <row r="26" spans="2:7" ht="12">
      <c r="B26" s="648"/>
      <c r="C26" s="493" t="s">
        <v>492</v>
      </c>
      <c r="D26" s="493" t="s">
        <v>557</v>
      </c>
      <c r="E26" s="493" t="s">
        <v>558</v>
      </c>
      <c r="F26" s="494" t="s">
        <v>491</v>
      </c>
      <c r="G26" s="495" t="s">
        <v>491</v>
      </c>
    </row>
    <row r="27" spans="2:7" ht="12">
      <c r="B27" s="239" t="s">
        <v>493</v>
      </c>
      <c r="C27" s="240" t="s">
        <v>432</v>
      </c>
      <c r="D27" s="240" t="s">
        <v>559</v>
      </c>
      <c r="E27" s="240" t="s">
        <v>558</v>
      </c>
      <c r="F27" s="496"/>
      <c r="G27" s="241"/>
    </row>
    <row r="28" spans="2:7" ht="12">
      <c r="B28" s="497" t="s">
        <v>494</v>
      </c>
      <c r="C28" s="488" t="s">
        <v>433</v>
      </c>
      <c r="D28" s="488"/>
      <c r="E28" s="488"/>
      <c r="F28" s="494"/>
      <c r="G28" s="495"/>
    </row>
    <row r="29" spans="2:7" ht="12.75" thickBot="1">
      <c r="B29" s="246" t="s">
        <v>495</v>
      </c>
      <c r="C29" s="247" t="s">
        <v>432</v>
      </c>
      <c r="D29" s="498"/>
      <c r="E29" s="498"/>
      <c r="F29" s="499"/>
      <c r="G29" s="498"/>
    </row>
    <row r="30" spans="2:7" ht="12">
      <c r="B30" t="s">
        <v>496</v>
      </c>
      <c r="E30" s="500"/>
      <c r="F30" s="494"/>
      <c r="G30" s="500"/>
    </row>
  </sheetData>
  <sheetProtection/>
  <mergeCells count="18">
    <mergeCell ref="B7:B12"/>
    <mergeCell ref="C7:C12"/>
    <mergeCell ref="D7:D12"/>
    <mergeCell ref="E7:E12"/>
    <mergeCell ref="B16:B17"/>
    <mergeCell ref="C16:C17"/>
    <mergeCell ref="D16:D17"/>
    <mergeCell ref="E16:E17"/>
    <mergeCell ref="G22:G24"/>
    <mergeCell ref="B19:B20"/>
    <mergeCell ref="B21:B26"/>
    <mergeCell ref="C21:C23"/>
    <mergeCell ref="D21:D23"/>
    <mergeCell ref="E21:E23"/>
    <mergeCell ref="F22:F24"/>
    <mergeCell ref="C19:C20"/>
    <mergeCell ref="D19:D20"/>
    <mergeCell ref="E19:E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oddHeader>&amp;CHolmes Master Trust Investor Report - November 2011</oddHeader>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N70"/>
  <sheetViews>
    <sheetView view="pageLayout" workbookViewId="0" topLeftCell="B28">
      <selection activeCell="M12" sqref="M12"/>
    </sheetView>
  </sheetViews>
  <sheetFormatPr defaultColWidth="15.7109375" defaultRowHeight="12"/>
  <cols>
    <col min="1" max="1" width="6.421875" style="1" customWidth="1"/>
    <col min="2" max="2" width="32.140625" style="1" customWidth="1"/>
    <col min="3" max="3" width="15.7109375" style="1" customWidth="1"/>
    <col min="4" max="5" width="17.00390625" style="1" customWidth="1"/>
    <col min="6" max="6" width="20.421875" style="1" bestFit="1" customWidth="1"/>
    <col min="7" max="8" width="17.00390625" style="1" customWidth="1"/>
    <col min="9" max="9" width="32.140625" style="1" customWidth="1"/>
    <col min="10" max="12" width="17.00390625" style="1" customWidth="1"/>
    <col min="13" max="13" width="18.421875" style="1" bestFit="1" customWidth="1"/>
    <col min="14" max="16384" width="15.7109375" style="1" customWidth="1"/>
  </cols>
  <sheetData>
    <row r="2" spans="2:13" ht="12.75" thickBot="1">
      <c r="B2" s="44" t="s">
        <v>12</v>
      </c>
      <c r="C2" s="44"/>
      <c r="D2" s="44"/>
      <c r="E2" s="44"/>
      <c r="F2" s="44"/>
      <c r="G2" s="44"/>
      <c r="H2" s="44"/>
      <c r="I2" s="44"/>
      <c r="J2" s="44"/>
      <c r="K2" s="44"/>
      <c r="L2" s="44"/>
      <c r="M2" s="44"/>
    </row>
    <row r="3" ht="12.75" thickBot="1"/>
    <row r="4" spans="2:13" ht="12">
      <c r="B4" s="329" t="s">
        <v>7</v>
      </c>
      <c r="C4" s="330"/>
      <c r="D4" s="331"/>
      <c r="E4" s="331"/>
      <c r="F4" s="332"/>
      <c r="I4" s="333" t="s">
        <v>159</v>
      </c>
      <c r="J4" s="334"/>
      <c r="K4" s="334"/>
      <c r="L4" s="334"/>
      <c r="M4" s="335"/>
    </row>
    <row r="5" spans="2:13" ht="12.75" thickBot="1">
      <c r="B5" s="336"/>
      <c r="C5" s="337"/>
      <c r="D5" s="337"/>
      <c r="E5" s="337"/>
      <c r="F5" s="338"/>
      <c r="I5" s="339"/>
      <c r="J5" s="340"/>
      <c r="K5" s="340"/>
      <c r="L5" s="340"/>
      <c r="M5" s="341"/>
    </row>
    <row r="6" spans="2:13" ht="12">
      <c r="B6" s="624" t="s">
        <v>8</v>
      </c>
      <c r="C6" s="79"/>
      <c r="D6" s="108"/>
      <c r="E6" s="82"/>
      <c r="F6" s="342">
        <v>115191</v>
      </c>
      <c r="I6" s="118" t="s">
        <v>532</v>
      </c>
      <c r="J6" s="46"/>
      <c r="K6" s="45"/>
      <c r="L6" s="114"/>
      <c r="M6" s="519">
        <v>10575904962.37</v>
      </c>
    </row>
    <row r="7" spans="2:14" ht="12.75" thickBot="1">
      <c r="B7" s="66" t="s">
        <v>9</v>
      </c>
      <c r="C7" s="80"/>
      <c r="D7" s="107"/>
      <c r="E7" s="109"/>
      <c r="F7" s="343">
        <v>6399214137.68</v>
      </c>
      <c r="I7" s="115" t="s">
        <v>533</v>
      </c>
      <c r="J7" s="119"/>
      <c r="K7" s="116"/>
      <c r="L7" s="117"/>
      <c r="M7" s="344">
        <v>10801888563.49</v>
      </c>
      <c r="N7" s="345"/>
    </row>
    <row r="8" spans="2:13" ht="12">
      <c r="B8" s="624" t="s">
        <v>10</v>
      </c>
      <c r="C8" s="79"/>
      <c r="D8" s="108"/>
      <c r="E8" s="82"/>
      <c r="F8" s="631">
        <v>106335</v>
      </c>
      <c r="G8"/>
      <c r="I8" s="111" t="s">
        <v>534</v>
      </c>
      <c r="J8" s="112"/>
      <c r="K8" s="112"/>
      <c r="L8" s="113"/>
      <c r="M8" s="346">
        <v>31115016.669996638</v>
      </c>
    </row>
    <row r="9" spans="2:13" ht="12">
      <c r="B9" s="625" t="s">
        <v>11</v>
      </c>
      <c r="C9" s="54"/>
      <c r="D9" s="18"/>
      <c r="E9" s="632"/>
      <c r="F9" s="633">
        <v>10465105739.03</v>
      </c>
      <c r="G9"/>
      <c r="I9" s="110" t="s">
        <v>535</v>
      </c>
      <c r="J9" s="45"/>
      <c r="K9" s="45"/>
      <c r="L9" s="114"/>
      <c r="M9" s="347">
        <v>32808284.37000084</v>
      </c>
    </row>
    <row r="10" spans="2:13" ht="12.75" thickBot="1">
      <c r="B10" s="66" t="s">
        <v>531</v>
      </c>
      <c r="C10" s="80"/>
      <c r="D10" s="107"/>
      <c r="E10" s="634"/>
      <c r="F10" s="635">
        <v>0.031295</v>
      </c>
      <c r="I10" s="110" t="s">
        <v>536</v>
      </c>
      <c r="J10" s="45"/>
      <c r="K10" s="45"/>
      <c r="L10" s="114"/>
      <c r="M10" s="347">
        <v>175856533.3600027</v>
      </c>
    </row>
    <row r="11" spans="9:13" ht="12.75" thickBot="1">
      <c r="I11" s="118" t="s">
        <v>537</v>
      </c>
      <c r="J11" s="46"/>
      <c r="K11" s="45"/>
      <c r="L11" s="114"/>
      <c r="M11" s="347">
        <v>208664816</v>
      </c>
    </row>
    <row r="12" spans="2:13" ht="12">
      <c r="B12" s="54"/>
      <c r="C12" s="54"/>
      <c r="D12" s="18"/>
      <c r="E12" s="18"/>
      <c r="F12" s="142"/>
      <c r="I12" s="348" t="s">
        <v>538</v>
      </c>
      <c r="J12" s="349"/>
      <c r="K12" s="112"/>
      <c r="L12" s="112"/>
      <c r="M12" s="346">
        <v>8451195673.74999</v>
      </c>
    </row>
    <row r="13" spans="2:13" ht="12">
      <c r="B13" s="54"/>
      <c r="C13" s="54"/>
      <c r="D13" s="18"/>
      <c r="E13" s="18"/>
      <c r="F13" s="142"/>
      <c r="I13" s="118" t="s">
        <v>539</v>
      </c>
      <c r="J13" s="46"/>
      <c r="K13" s="45"/>
      <c r="L13" s="45"/>
      <c r="M13" s="350">
        <v>0.7990990561866892</v>
      </c>
    </row>
    <row r="14" spans="2:13" ht="12">
      <c r="B14" s="54"/>
      <c r="C14" s="54"/>
      <c r="D14" s="18"/>
      <c r="E14" s="18"/>
      <c r="F14" s="142"/>
      <c r="I14" s="118" t="s">
        <v>540</v>
      </c>
      <c r="J14" s="46"/>
      <c r="K14" s="45"/>
      <c r="L14" s="45"/>
      <c r="M14" s="351">
        <v>2124709288.620018</v>
      </c>
    </row>
    <row r="15" spans="2:13" ht="12">
      <c r="B15" s="54"/>
      <c r="C15" s="54"/>
      <c r="D15" s="18"/>
      <c r="E15" s="18"/>
      <c r="F15" s="142"/>
      <c r="I15" s="118" t="s">
        <v>541</v>
      </c>
      <c r="J15" s="46"/>
      <c r="K15" s="45"/>
      <c r="L15" s="45"/>
      <c r="M15" s="350">
        <v>0.20090094381331153</v>
      </c>
    </row>
    <row r="16" spans="2:13" ht="12">
      <c r="B16" s="54"/>
      <c r="C16" s="54"/>
      <c r="D16" s="18"/>
      <c r="E16" s="18"/>
      <c r="F16" s="142"/>
      <c r="I16" s="118" t="s">
        <v>542</v>
      </c>
      <c r="J16" s="46"/>
      <c r="K16" s="46"/>
      <c r="L16" s="46"/>
      <c r="M16" s="351">
        <v>743944672.78586</v>
      </c>
    </row>
    <row r="17" spans="2:13" ht="12" customHeight="1" thickBot="1">
      <c r="B17" s="54"/>
      <c r="C17" s="54"/>
      <c r="D17" s="18"/>
      <c r="E17" s="18"/>
      <c r="F17" s="142"/>
      <c r="I17" s="115" t="s">
        <v>543</v>
      </c>
      <c r="J17" s="119"/>
      <c r="K17" s="119"/>
      <c r="L17" s="119"/>
      <c r="M17" s="352">
        <v>0.07034335836345736</v>
      </c>
    </row>
    <row r="18" spans="9:13" ht="12" customHeight="1">
      <c r="I18" s="652" t="s">
        <v>544</v>
      </c>
      <c r="J18" s="652"/>
      <c r="K18" s="652"/>
      <c r="L18" s="652"/>
      <c r="M18" s="652"/>
    </row>
    <row r="19" spans="9:13" ht="12">
      <c r="I19" s="653"/>
      <c r="J19" s="653"/>
      <c r="K19" s="653"/>
      <c r="L19" s="653"/>
      <c r="M19" s="653"/>
    </row>
    <row r="20" ht="12.75" thickBot="1"/>
    <row r="21" spans="2:8" ht="24">
      <c r="B21" s="353" t="s">
        <v>13</v>
      </c>
      <c r="C21" s="354"/>
      <c r="D21" s="628" t="s">
        <v>14</v>
      </c>
      <c r="E21" s="355" t="s">
        <v>15</v>
      </c>
      <c r="F21" s="355" t="s">
        <v>16</v>
      </c>
      <c r="G21" s="355" t="s">
        <v>17</v>
      </c>
      <c r="H21" s="356" t="s">
        <v>18</v>
      </c>
    </row>
    <row r="22" spans="2:8" ht="12.75" thickBot="1">
      <c r="B22" s="339"/>
      <c r="C22" s="341"/>
      <c r="D22" s="357"/>
      <c r="E22" s="358" t="s">
        <v>19</v>
      </c>
      <c r="F22" s="358" t="s">
        <v>19</v>
      </c>
      <c r="G22" s="359" t="s">
        <v>20</v>
      </c>
      <c r="H22" s="359" t="s">
        <v>20</v>
      </c>
    </row>
    <row r="23" spans="2:8" ht="12">
      <c r="B23" s="625" t="s">
        <v>21</v>
      </c>
      <c r="C23" s="59"/>
      <c r="D23" s="360">
        <v>101842</v>
      </c>
      <c r="E23" s="360">
        <v>9929913625.66</v>
      </c>
      <c r="F23" s="361">
        <v>0</v>
      </c>
      <c r="G23" s="362">
        <v>95.85</v>
      </c>
      <c r="H23" s="363">
        <v>94.98</v>
      </c>
    </row>
    <row r="24" spans="2:8" ht="12">
      <c r="B24" s="625" t="s">
        <v>338</v>
      </c>
      <c r="C24" s="65"/>
      <c r="D24" s="364">
        <v>1751</v>
      </c>
      <c r="E24" s="364">
        <v>204915457.14</v>
      </c>
      <c r="F24" s="365">
        <v>1335431.07</v>
      </c>
      <c r="G24" s="366">
        <v>1.65</v>
      </c>
      <c r="H24" s="367">
        <v>1.96</v>
      </c>
    </row>
    <row r="25" spans="2:8" ht="12">
      <c r="B25" s="625" t="s">
        <v>339</v>
      </c>
      <c r="C25" s="65"/>
      <c r="D25" s="364">
        <v>857</v>
      </c>
      <c r="E25" s="364">
        <v>103128472.53</v>
      </c>
      <c r="F25" s="365">
        <v>1250365.83</v>
      </c>
      <c r="G25" s="366">
        <v>0.81</v>
      </c>
      <c r="H25" s="367">
        <v>0.99</v>
      </c>
    </row>
    <row r="26" spans="2:8" ht="12">
      <c r="B26" s="625" t="s">
        <v>340</v>
      </c>
      <c r="C26" s="65"/>
      <c r="D26" s="364">
        <v>547</v>
      </c>
      <c r="E26" s="364">
        <v>64486031.12</v>
      </c>
      <c r="F26" s="365">
        <v>1079904.19</v>
      </c>
      <c r="G26" s="366">
        <v>0.51</v>
      </c>
      <c r="H26" s="367">
        <v>0.62</v>
      </c>
    </row>
    <row r="27" spans="2:8" ht="12">
      <c r="B27" s="625" t="s">
        <v>341</v>
      </c>
      <c r="C27" s="65"/>
      <c r="D27" s="364">
        <v>315</v>
      </c>
      <c r="E27" s="364">
        <v>38206591.54</v>
      </c>
      <c r="F27" s="365">
        <v>784331.26</v>
      </c>
      <c r="G27" s="366">
        <v>0.3</v>
      </c>
      <c r="H27" s="367">
        <v>0.37</v>
      </c>
    </row>
    <row r="28" spans="2:8" ht="12">
      <c r="B28" s="625" t="s">
        <v>342</v>
      </c>
      <c r="C28" s="65"/>
      <c r="D28" s="364">
        <v>188</v>
      </c>
      <c r="E28" s="364">
        <v>22149441.27</v>
      </c>
      <c r="F28" s="365">
        <v>533355.66</v>
      </c>
      <c r="G28" s="366">
        <v>0.18</v>
      </c>
      <c r="H28" s="367">
        <v>0.21</v>
      </c>
    </row>
    <row r="29" spans="2:8" ht="12">
      <c r="B29" s="625" t="s">
        <v>343</v>
      </c>
      <c r="C29" s="156"/>
      <c r="D29" s="365">
        <v>173</v>
      </c>
      <c r="E29" s="365">
        <v>23179776.34</v>
      </c>
      <c r="F29" s="365">
        <v>651759.74</v>
      </c>
      <c r="G29" s="366">
        <v>0.16</v>
      </c>
      <c r="H29" s="367">
        <v>0.22</v>
      </c>
    </row>
    <row r="30" spans="2:8" ht="12">
      <c r="B30" s="625" t="s">
        <v>344</v>
      </c>
      <c r="C30" s="156"/>
      <c r="D30" s="365">
        <v>127</v>
      </c>
      <c r="E30" s="365">
        <v>14689651.63</v>
      </c>
      <c r="F30" s="365">
        <v>517246.35</v>
      </c>
      <c r="G30" s="366">
        <v>0.12</v>
      </c>
      <c r="H30" s="367">
        <v>0.14</v>
      </c>
    </row>
    <row r="31" spans="2:8" ht="12">
      <c r="B31" s="625" t="s">
        <v>345</v>
      </c>
      <c r="C31" s="156"/>
      <c r="D31" s="365">
        <v>86</v>
      </c>
      <c r="E31" s="365">
        <v>11011822.98</v>
      </c>
      <c r="F31" s="365">
        <v>370583.31</v>
      </c>
      <c r="G31" s="366">
        <v>0.08</v>
      </c>
      <c r="H31" s="367">
        <v>0.11</v>
      </c>
    </row>
    <row r="32" spans="2:8" ht="12">
      <c r="B32" s="625" t="s">
        <v>346</v>
      </c>
      <c r="C32" s="156"/>
      <c r="D32" s="365">
        <v>71</v>
      </c>
      <c r="E32" s="365">
        <v>8821746.6</v>
      </c>
      <c r="F32" s="365">
        <v>387939.81</v>
      </c>
      <c r="G32" s="366">
        <v>0.07</v>
      </c>
      <c r="H32" s="367">
        <v>0.08</v>
      </c>
    </row>
    <row r="33" spans="2:8" ht="12">
      <c r="B33" s="625" t="s">
        <v>347</v>
      </c>
      <c r="C33" s="156"/>
      <c r="D33" s="365">
        <v>38</v>
      </c>
      <c r="E33" s="365">
        <v>4533559.25</v>
      </c>
      <c r="F33" s="365">
        <v>262717.67</v>
      </c>
      <c r="G33" s="366">
        <v>0.04</v>
      </c>
      <c r="H33" s="367">
        <v>0.04</v>
      </c>
    </row>
    <row r="34" spans="2:9" ht="12">
      <c r="B34" s="625" t="s">
        <v>348</v>
      </c>
      <c r="C34" s="156"/>
      <c r="D34" s="365">
        <v>35</v>
      </c>
      <c r="E34" s="365">
        <v>4396694.57</v>
      </c>
      <c r="F34" s="365">
        <v>173401.47</v>
      </c>
      <c r="G34" s="366">
        <v>0.03</v>
      </c>
      <c r="H34" s="367">
        <v>0.04</v>
      </c>
      <c r="I34" s="345"/>
    </row>
    <row r="35" spans="2:8" ht="12.75" thickBot="1">
      <c r="B35" s="625" t="s">
        <v>22</v>
      </c>
      <c r="C35" s="158"/>
      <c r="D35" s="365">
        <v>225</v>
      </c>
      <c r="E35" s="365">
        <v>25436550.15</v>
      </c>
      <c r="F35" s="365">
        <v>1998097.48</v>
      </c>
      <c r="G35" s="366">
        <v>0.21</v>
      </c>
      <c r="H35" s="367">
        <v>0.24</v>
      </c>
    </row>
    <row r="36" spans="2:8" ht="12.75" thickBot="1">
      <c r="B36" s="74" t="s">
        <v>23</v>
      </c>
      <c r="C36" s="368"/>
      <c r="D36" s="369">
        <v>106255</v>
      </c>
      <c r="E36" s="369">
        <v>10454869420.78</v>
      </c>
      <c r="F36" s="369">
        <v>9345133.84</v>
      </c>
      <c r="G36" s="370">
        <v>100</v>
      </c>
      <c r="H36" s="371">
        <v>100</v>
      </c>
    </row>
    <row r="37" s="372" customFormat="1" ht="12"/>
    <row r="38" spans="7:8" ht="12.75" thickBot="1">
      <c r="G38" s="52"/>
      <c r="H38" s="52"/>
    </row>
    <row r="39" spans="2:8" ht="12" customHeight="1">
      <c r="B39" s="329" t="s">
        <v>254</v>
      </c>
      <c r="C39" s="373"/>
      <c r="D39" s="628" t="s">
        <v>14</v>
      </c>
      <c r="E39" s="355" t="s">
        <v>255</v>
      </c>
      <c r="G39" s="52"/>
      <c r="H39" s="52"/>
    </row>
    <row r="40" spans="2:8" ht="12.75" thickBot="1">
      <c r="B40" s="374"/>
      <c r="C40" s="375"/>
      <c r="D40" s="376"/>
      <c r="E40" s="359" t="s">
        <v>19</v>
      </c>
      <c r="G40" s="52"/>
      <c r="H40" s="52"/>
    </row>
    <row r="41" spans="2:13" ht="12">
      <c r="B41" s="624"/>
      <c r="C41" s="59"/>
      <c r="D41" s="219"/>
      <c r="E41" s="220"/>
      <c r="G41" s="52"/>
      <c r="H41" s="52"/>
      <c r="L41" s="67"/>
      <c r="M41" s="68"/>
    </row>
    <row r="42" spans="2:14" ht="12">
      <c r="B42" s="625" t="s">
        <v>256</v>
      </c>
      <c r="C42" s="65"/>
      <c r="D42" s="377">
        <v>39</v>
      </c>
      <c r="E42" s="377">
        <v>4288699.84</v>
      </c>
      <c r="F42"/>
      <c r="G42" s="52"/>
      <c r="H42" s="52"/>
      <c r="L42" s="67"/>
      <c r="M42" s="68"/>
      <c r="N42" s="69"/>
    </row>
    <row r="43" spans="2:14" ht="12">
      <c r="B43" s="625" t="s">
        <v>257</v>
      </c>
      <c r="C43" s="65"/>
      <c r="D43" s="377">
        <v>2208</v>
      </c>
      <c r="E43" s="377">
        <v>236541806.66000044</v>
      </c>
      <c r="F43"/>
      <c r="G43" s="52"/>
      <c r="H43" s="52"/>
      <c r="L43" s="67"/>
      <c r="M43" s="68"/>
      <c r="N43" s="69"/>
    </row>
    <row r="44" spans="2:14" ht="12.75" thickBot="1">
      <c r="B44" s="66"/>
      <c r="C44" s="60"/>
      <c r="D44" s="221"/>
      <c r="E44" s="222"/>
      <c r="G44" s="146"/>
      <c r="H44" s="146"/>
      <c r="L44" s="67"/>
      <c r="M44" s="70"/>
      <c r="N44" s="69"/>
    </row>
    <row r="45" spans="2:14" ht="12">
      <c r="B45" s="54" t="s">
        <v>261</v>
      </c>
      <c r="C45" s="55"/>
      <c r="D45" s="55"/>
      <c r="G45" s="146"/>
      <c r="H45" s="146"/>
      <c r="L45" s="67"/>
      <c r="M45" s="70"/>
      <c r="N45" s="69"/>
    </row>
    <row r="46" spans="2:14" ht="12.75" thickBot="1">
      <c r="B46" s="54"/>
      <c r="C46" s="146"/>
      <c r="D46" s="145"/>
      <c r="E46" s="145"/>
      <c r="F46" s="143"/>
      <c r="G46" s="146"/>
      <c r="H46" s="146"/>
      <c r="L46" s="67"/>
      <c r="M46" s="70"/>
      <c r="N46" s="69"/>
    </row>
    <row r="47" spans="2:14" ht="12">
      <c r="B47" s="378" t="s">
        <v>30</v>
      </c>
      <c r="C47" s="373"/>
      <c r="D47" s="628" t="s">
        <v>14</v>
      </c>
      <c r="E47" s="355" t="s">
        <v>31</v>
      </c>
      <c r="F47" s="143"/>
      <c r="G47" s="146"/>
      <c r="H47" s="146"/>
      <c r="L47" s="67"/>
      <c r="M47" s="70"/>
      <c r="N47" s="69"/>
    </row>
    <row r="48" spans="2:14" ht="12.75" thickBot="1">
      <c r="B48" s="374"/>
      <c r="C48" s="375"/>
      <c r="D48" s="376"/>
      <c r="E48" s="359" t="s">
        <v>19</v>
      </c>
      <c r="F48" s="143"/>
      <c r="G48" s="146"/>
      <c r="H48" s="146"/>
      <c r="L48" s="72"/>
      <c r="M48" s="72"/>
      <c r="N48" s="69"/>
    </row>
    <row r="49" spans="2:14" ht="12" customHeight="1">
      <c r="B49" s="58"/>
      <c r="C49" s="59"/>
      <c r="D49" s="57"/>
      <c r="E49" s="47"/>
      <c r="F49" s="143"/>
      <c r="G49" s="146"/>
      <c r="H49" s="146"/>
      <c r="N49" s="72"/>
    </row>
    <row r="50" spans="2:8" ht="12">
      <c r="B50" s="625" t="s">
        <v>32</v>
      </c>
      <c r="C50" s="65"/>
      <c r="D50" s="377">
        <v>1870</v>
      </c>
      <c r="E50" s="379">
        <v>60414593.34000001</v>
      </c>
      <c r="F50"/>
      <c r="G50" s="146"/>
      <c r="H50" s="146"/>
    </row>
    <row r="51" spans="2:8" ht="12">
      <c r="B51" s="625" t="s">
        <v>33</v>
      </c>
      <c r="C51" s="65"/>
      <c r="D51" s="377">
        <v>22</v>
      </c>
      <c r="E51" s="379">
        <v>559702.7599999905</v>
      </c>
      <c r="F51"/>
      <c r="G51" s="146"/>
      <c r="H51" s="146"/>
    </row>
    <row r="52" spans="2:8" ht="12">
      <c r="B52" s="625" t="s">
        <v>34</v>
      </c>
      <c r="C52" s="65"/>
      <c r="D52" s="377">
        <v>1892</v>
      </c>
      <c r="E52" s="379">
        <v>60974296.1</v>
      </c>
      <c r="F52"/>
      <c r="G52" s="146"/>
      <c r="H52" s="146"/>
    </row>
    <row r="53" spans="2:8" ht="12.75" thickBot="1">
      <c r="B53" s="76"/>
      <c r="C53" s="60"/>
      <c r="D53" s="75"/>
      <c r="E53" s="71"/>
      <c r="F53" s="146"/>
      <c r="G53" s="146"/>
      <c r="H53" s="146"/>
    </row>
    <row r="54" spans="6:8" ht="12.75" thickBot="1">
      <c r="F54" s="146"/>
      <c r="G54" s="146"/>
      <c r="H54" s="146"/>
    </row>
    <row r="55" spans="2:8" ht="12">
      <c r="B55" s="329" t="s">
        <v>24</v>
      </c>
      <c r="C55" s="373"/>
      <c r="D55" s="628" t="s">
        <v>14</v>
      </c>
      <c r="E55" s="355" t="s">
        <v>15</v>
      </c>
      <c r="F55" s="146"/>
      <c r="G55" s="146"/>
      <c r="H55" s="146"/>
    </row>
    <row r="56" spans="2:14" ht="12.75" thickBot="1">
      <c r="B56" s="380"/>
      <c r="C56" s="381"/>
      <c r="D56" s="358"/>
      <c r="E56" s="358" t="s">
        <v>19</v>
      </c>
      <c r="F56" s="146"/>
      <c r="G56" s="146"/>
      <c r="H56" s="146"/>
      <c r="N56" s="146"/>
    </row>
    <row r="57" spans="2:14" ht="12">
      <c r="B57" s="382"/>
      <c r="C57" s="383"/>
      <c r="D57" s="384"/>
      <c r="E57" s="385"/>
      <c r="F57" s="146"/>
      <c r="G57" s="146"/>
      <c r="H57" s="146"/>
      <c r="N57" s="146"/>
    </row>
    <row r="58" spans="2:8" ht="12" customHeight="1">
      <c r="B58" s="49" t="s">
        <v>25</v>
      </c>
      <c r="C58" s="65"/>
      <c r="D58" s="386">
        <v>4122</v>
      </c>
      <c r="E58" s="386">
        <v>474255015.70999944</v>
      </c>
      <c r="F58"/>
      <c r="G58" s="146"/>
      <c r="H58" s="146"/>
    </row>
    <row r="59" spans="2:8" ht="12">
      <c r="B59" s="625"/>
      <c r="C59" s="65"/>
      <c r="D59" s="377"/>
      <c r="E59" s="386"/>
      <c r="F59" s="146"/>
      <c r="G59" s="146"/>
      <c r="H59" s="146"/>
    </row>
    <row r="60" spans="2:8" ht="12">
      <c r="B60" s="625" t="s">
        <v>26</v>
      </c>
      <c r="C60" s="65"/>
      <c r="D60" s="377">
        <v>31</v>
      </c>
      <c r="E60" s="386">
        <v>2982218.039999962</v>
      </c>
      <c r="F60"/>
      <c r="G60" s="146"/>
      <c r="H60" s="146"/>
    </row>
    <row r="61" spans="2:8" ht="12">
      <c r="B61" s="625" t="s">
        <v>27</v>
      </c>
      <c r="C61" s="65"/>
      <c r="D61" s="377">
        <v>29</v>
      </c>
      <c r="E61" s="387">
        <v>3376363.25</v>
      </c>
      <c r="F61"/>
      <c r="G61" s="146"/>
      <c r="H61" s="146"/>
    </row>
    <row r="62" spans="2:8" ht="12">
      <c r="B62" s="625" t="s">
        <v>28</v>
      </c>
      <c r="C62" s="65"/>
      <c r="D62" s="377">
        <v>80</v>
      </c>
      <c r="E62" s="386">
        <v>10236318.25</v>
      </c>
      <c r="F62"/>
      <c r="G62" s="146"/>
      <c r="H62" s="146"/>
    </row>
    <row r="63" spans="2:8" ht="12">
      <c r="B63" s="625"/>
      <c r="C63" s="65"/>
      <c r="D63" s="377"/>
      <c r="E63" s="386"/>
      <c r="F63" s="146"/>
      <c r="G63" s="146"/>
      <c r="H63" s="146"/>
    </row>
    <row r="64" spans="2:8" ht="12">
      <c r="B64" s="625" t="s">
        <v>29</v>
      </c>
      <c r="C64" s="65"/>
      <c r="D64" s="377">
        <v>4042</v>
      </c>
      <c r="E64" s="386">
        <v>464018697.45999944</v>
      </c>
      <c r="F64" s="520"/>
      <c r="G64" s="146"/>
      <c r="H64" s="146"/>
    </row>
    <row r="65" spans="2:14" ht="12.75" thickBot="1">
      <c r="B65" s="66"/>
      <c r="C65" s="60"/>
      <c r="D65" s="62"/>
      <c r="E65" s="56"/>
      <c r="F65" s="146"/>
      <c r="G65" s="146"/>
      <c r="H65" s="146"/>
      <c r="N65" s="146"/>
    </row>
    <row r="66" spans="2:8" ht="12">
      <c r="B66" s="54"/>
      <c r="C66" s="146"/>
      <c r="D66" s="55"/>
      <c r="E66" s="68"/>
      <c r="F66" s="146"/>
      <c r="G66" s="146"/>
      <c r="H66" s="146"/>
    </row>
    <row r="67" spans="2:8" ht="12">
      <c r="B67" s="54"/>
      <c r="C67" s="146"/>
      <c r="D67" s="55"/>
      <c r="E67" s="55"/>
      <c r="F67" s="146"/>
      <c r="G67" s="146"/>
      <c r="H67" s="146"/>
    </row>
    <row r="68" spans="2:8" ht="12">
      <c r="B68" s="54"/>
      <c r="C68" s="146"/>
      <c r="D68" s="55"/>
      <c r="E68" s="55"/>
      <c r="F68" s="146"/>
      <c r="G68" s="146"/>
      <c r="H68" s="146"/>
    </row>
    <row r="69" spans="2:8" ht="12">
      <c r="B69" s="54"/>
      <c r="C69" s="146"/>
      <c r="D69" s="55"/>
      <c r="E69" s="55"/>
      <c r="F69" s="146"/>
      <c r="G69" s="146"/>
      <c r="H69" s="146"/>
    </row>
    <row r="70" spans="2:8" ht="12">
      <c r="B70" s="146"/>
      <c r="C70" s="146"/>
      <c r="D70" s="146"/>
      <c r="E70" s="146"/>
      <c r="F70" s="146"/>
      <c r="G70" s="146"/>
      <c r="H70" s="146"/>
    </row>
  </sheetData>
  <sheetProtection/>
  <mergeCells count="1">
    <mergeCell ref="I18:M19"/>
  </mergeCells>
  <conditionalFormatting sqref="D34:E34 D36:E36">
    <cfRule type="cellIs" priority="4" dxfId="2" operator="equal" stopIfTrue="1">
      <formula>" "</formula>
    </cfRule>
  </conditionalFormatting>
  <conditionalFormatting sqref="D36:E36">
    <cfRule type="cellIs" priority="1" dxfId="2" operator="equal" stopIfTrue="1">
      <formula>" "</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headerFooter>
    <oddHeader>&amp;CHolmes Master Trust Investor Report - November 2011</oddHeader>
    <oddFooter>&amp;CPage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M46"/>
  <sheetViews>
    <sheetView view="pageLayout" workbookViewId="0" topLeftCell="A7">
      <selection activeCell="G44" sqref="G44"/>
    </sheetView>
  </sheetViews>
  <sheetFormatPr defaultColWidth="23.8515625" defaultRowHeight="12"/>
  <cols>
    <col min="1" max="1" width="5.7109375" style="28" customWidth="1"/>
    <col min="2" max="2" width="41.140625" style="0" customWidth="1"/>
    <col min="3" max="3" width="9.140625" style="0" customWidth="1"/>
    <col min="4" max="7" width="18.28125" style="0" customWidth="1"/>
    <col min="8" max="8" width="5.7109375" style="0" customWidth="1"/>
    <col min="9" max="9" width="58.140625" style="0" customWidth="1"/>
    <col min="10" max="12" width="21.140625" style="0" customWidth="1"/>
  </cols>
  <sheetData>
    <row r="1" ht="13.5" thickBot="1"/>
    <row r="2" spans="2:11" ht="12.75">
      <c r="B2" s="627" t="s">
        <v>42</v>
      </c>
      <c r="C2" s="373"/>
      <c r="D2" s="628" t="s">
        <v>14</v>
      </c>
      <c r="E2" s="355" t="s">
        <v>20</v>
      </c>
      <c r="F2" s="627" t="s">
        <v>15</v>
      </c>
      <c r="G2" s="355" t="s">
        <v>20</v>
      </c>
      <c r="I2" s="378"/>
      <c r="J2" s="355" t="s">
        <v>36</v>
      </c>
      <c r="K2" s="356" t="s">
        <v>15</v>
      </c>
    </row>
    <row r="3" spans="2:11" ht="13.5" thickBot="1">
      <c r="B3" s="380" t="s">
        <v>43</v>
      </c>
      <c r="C3" s="381"/>
      <c r="D3" s="357" t="s">
        <v>61</v>
      </c>
      <c r="E3" s="358" t="s">
        <v>44</v>
      </c>
      <c r="F3" s="380" t="s">
        <v>19</v>
      </c>
      <c r="G3" s="358" t="s">
        <v>45</v>
      </c>
      <c r="I3" s="388" t="s">
        <v>35</v>
      </c>
      <c r="J3" s="389" t="s">
        <v>37</v>
      </c>
      <c r="K3" s="389" t="s">
        <v>37</v>
      </c>
    </row>
    <row r="4" spans="2:11" ht="13.5" thickBot="1">
      <c r="B4" s="659" t="s">
        <v>48</v>
      </c>
      <c r="C4" s="660"/>
      <c r="D4" s="390">
        <v>836</v>
      </c>
      <c r="E4" s="391">
        <v>0.79</v>
      </c>
      <c r="F4" s="392">
        <v>38155368.61</v>
      </c>
      <c r="G4" s="393">
        <v>0.36</v>
      </c>
      <c r="I4" s="380"/>
      <c r="J4" s="394"/>
      <c r="K4" s="358" t="s">
        <v>19</v>
      </c>
    </row>
    <row r="5" spans="2:11" ht="12.75">
      <c r="B5" s="661" t="s">
        <v>47</v>
      </c>
      <c r="C5" s="662"/>
      <c r="D5" s="395">
        <v>20827</v>
      </c>
      <c r="E5" s="391">
        <v>19.59</v>
      </c>
      <c r="F5" s="396">
        <v>2099847590.97</v>
      </c>
      <c r="G5" s="397">
        <v>20.07</v>
      </c>
      <c r="I5" s="624" t="s">
        <v>38</v>
      </c>
      <c r="J5" s="398">
        <v>0</v>
      </c>
      <c r="K5" s="399">
        <v>0</v>
      </c>
    </row>
    <row r="6" spans="2:11" ht="12.75">
      <c r="B6" s="661" t="s">
        <v>46</v>
      </c>
      <c r="C6" s="662"/>
      <c r="D6" s="395">
        <v>32486</v>
      </c>
      <c r="E6" s="391">
        <v>30.55</v>
      </c>
      <c r="F6" s="396">
        <v>3052128357.38</v>
      </c>
      <c r="G6" s="397">
        <v>29.16</v>
      </c>
      <c r="I6" s="637" t="s">
        <v>566</v>
      </c>
      <c r="J6" s="400">
        <v>1054</v>
      </c>
      <c r="K6" s="400">
        <v>121073208.90999962</v>
      </c>
    </row>
    <row r="7" spans="2:11" ht="13.5" thickBot="1">
      <c r="B7" s="661" t="s">
        <v>49</v>
      </c>
      <c r="C7" s="662"/>
      <c r="D7" s="395">
        <v>52172</v>
      </c>
      <c r="E7" s="391">
        <v>49.059999999999995</v>
      </c>
      <c r="F7" s="396">
        <v>5274986122.78</v>
      </c>
      <c r="G7" s="397">
        <v>50.410000000000004</v>
      </c>
      <c r="I7" s="66" t="s">
        <v>39</v>
      </c>
      <c r="J7" s="401">
        <v>737</v>
      </c>
      <c r="K7" s="401">
        <v>81774847.74</v>
      </c>
    </row>
    <row r="8" spans="2:11" ht="13.5" thickBot="1">
      <c r="B8" s="625" t="s">
        <v>160</v>
      </c>
      <c r="C8" s="626"/>
      <c r="D8" s="395">
        <v>14</v>
      </c>
      <c r="E8" s="391">
        <v>0.01</v>
      </c>
      <c r="F8" s="396">
        <v>-11700.71</v>
      </c>
      <c r="G8" s="397">
        <v>0</v>
      </c>
      <c r="I8" s="402"/>
      <c r="J8" s="402"/>
      <c r="K8" s="402"/>
    </row>
    <row r="9" spans="2:11" ht="13.5" thickBot="1">
      <c r="B9" s="665" t="s">
        <v>23</v>
      </c>
      <c r="C9" s="666"/>
      <c r="D9" s="403">
        <v>106335</v>
      </c>
      <c r="E9" s="404">
        <v>100</v>
      </c>
      <c r="F9" s="405">
        <v>10465105739.03</v>
      </c>
      <c r="G9" s="371">
        <v>100</v>
      </c>
      <c r="I9" s="406"/>
      <c r="J9" s="406"/>
      <c r="K9" s="406"/>
    </row>
    <row r="10" spans="2:11" ht="12.75">
      <c r="B10" s="147"/>
      <c r="C10" s="79"/>
      <c r="D10" s="148"/>
      <c r="E10" s="149"/>
      <c r="F10" s="148"/>
      <c r="G10" s="149"/>
      <c r="I10" s="406"/>
      <c r="J10" s="406"/>
      <c r="K10" s="406"/>
    </row>
    <row r="11" spans="8:13" ht="13.5" thickBot="1">
      <c r="H11" s="51"/>
      <c r="I11" s="150"/>
      <c r="J11" s="150"/>
      <c r="K11" s="150"/>
      <c r="L11" s="150"/>
      <c r="M11" s="150"/>
    </row>
    <row r="12" spans="2:12" ht="24">
      <c r="B12" s="623" t="s">
        <v>54</v>
      </c>
      <c r="C12" s="373"/>
      <c r="D12" s="628" t="s">
        <v>14</v>
      </c>
      <c r="E12" s="356" t="s">
        <v>20</v>
      </c>
      <c r="F12" s="623" t="s">
        <v>15</v>
      </c>
      <c r="G12" s="356" t="s">
        <v>20</v>
      </c>
      <c r="H12" s="230"/>
      <c r="I12" s="407" t="s">
        <v>258</v>
      </c>
      <c r="J12" s="407" t="s">
        <v>262</v>
      </c>
      <c r="K12" s="407" t="s">
        <v>263</v>
      </c>
      <c r="L12" s="408" t="s">
        <v>264</v>
      </c>
    </row>
    <row r="13" spans="2:12" ht="13.5" thickBot="1">
      <c r="B13" s="374" t="s">
        <v>43</v>
      </c>
      <c r="C13" s="375"/>
      <c r="D13" s="357" t="s">
        <v>61</v>
      </c>
      <c r="E13" s="359" t="s">
        <v>44</v>
      </c>
      <c r="F13" s="374" t="s">
        <v>19</v>
      </c>
      <c r="G13" s="359" t="s">
        <v>45</v>
      </c>
      <c r="H13" s="231"/>
      <c r="I13" s="409"/>
      <c r="J13" s="410" t="s">
        <v>20</v>
      </c>
      <c r="K13" s="410" t="s">
        <v>20</v>
      </c>
      <c r="L13" s="411" t="s">
        <v>20</v>
      </c>
    </row>
    <row r="14" spans="2:12" ht="13.5" thickBot="1">
      <c r="B14" s="624" t="s">
        <v>56</v>
      </c>
      <c r="C14" s="412"/>
      <c r="D14" s="413">
        <v>49450</v>
      </c>
      <c r="E14" s="393">
        <v>46.5</v>
      </c>
      <c r="F14" s="414">
        <v>6171074722.34</v>
      </c>
      <c r="G14" s="393">
        <v>58.97</v>
      </c>
      <c r="I14" s="415" t="s">
        <v>259</v>
      </c>
      <c r="J14" s="416"/>
      <c r="K14" s="416"/>
      <c r="L14" s="417"/>
    </row>
    <row r="15" spans="2:12" ht="13.5" thickBot="1">
      <c r="B15" s="66" t="s">
        <v>55</v>
      </c>
      <c r="C15" s="418"/>
      <c r="D15" s="419">
        <v>56884</v>
      </c>
      <c r="E15" s="397">
        <v>53.5</v>
      </c>
      <c r="F15" s="420">
        <v>4294032179.05</v>
      </c>
      <c r="G15" s="397">
        <v>41.03</v>
      </c>
      <c r="I15" s="49" t="s">
        <v>40</v>
      </c>
      <c r="J15" s="421">
        <v>0.019317438474164898</v>
      </c>
      <c r="K15" s="422">
        <v>0.0677261432076931</v>
      </c>
      <c r="L15" s="423">
        <v>0.23425452765093613</v>
      </c>
    </row>
    <row r="16" spans="2:12" ht="13.5" thickBot="1">
      <c r="B16" s="629" t="s">
        <v>23</v>
      </c>
      <c r="C16" s="81"/>
      <c r="D16" s="424">
        <v>106335</v>
      </c>
      <c r="E16" s="425">
        <v>100</v>
      </c>
      <c r="F16" s="424">
        <v>10465105739.03</v>
      </c>
      <c r="G16" s="425">
        <v>100</v>
      </c>
      <c r="I16" s="49" t="s">
        <v>41</v>
      </c>
      <c r="J16" s="426">
        <v>0.02428299448241959</v>
      </c>
      <c r="K16" s="427">
        <v>0.06878501436281581</v>
      </c>
      <c r="L16" s="428">
        <v>0.23179676777937086</v>
      </c>
    </row>
    <row r="17" spans="2:12" ht="13.5" thickBot="1">
      <c r="B17" s="5"/>
      <c r="C17" s="150"/>
      <c r="D17" s="429"/>
      <c r="E17" s="430"/>
      <c r="F17" s="429"/>
      <c r="G17" s="430"/>
      <c r="H17" s="52"/>
      <c r="I17" s="415" t="s">
        <v>260</v>
      </c>
      <c r="J17" s="431"/>
      <c r="K17" s="432"/>
      <c r="L17" s="433"/>
    </row>
    <row r="18" spans="8:12" ht="13.5" thickBot="1">
      <c r="H18" s="52"/>
      <c r="I18" s="49" t="s">
        <v>40</v>
      </c>
      <c r="J18" s="421">
        <v>0.016280165484616416</v>
      </c>
      <c r="K18" s="422">
        <v>0.05929919867336364</v>
      </c>
      <c r="L18" s="423">
        <v>0.21892695689284536</v>
      </c>
    </row>
    <row r="19" spans="2:13" ht="13.5" thickBot="1">
      <c r="B19" s="627" t="s">
        <v>57</v>
      </c>
      <c r="C19" s="373"/>
      <c r="D19" s="628" t="s">
        <v>14</v>
      </c>
      <c r="E19" s="355" t="s">
        <v>20</v>
      </c>
      <c r="F19" s="627" t="s">
        <v>15</v>
      </c>
      <c r="G19" s="355" t="s">
        <v>20</v>
      </c>
      <c r="H19" s="230"/>
      <c r="I19" s="53" t="s">
        <v>41</v>
      </c>
      <c r="J19" s="426">
        <v>0.021501964625547067</v>
      </c>
      <c r="K19" s="427">
        <v>0.06016113488070651</v>
      </c>
      <c r="L19" s="428">
        <v>0.2188393347012657</v>
      </c>
      <c r="M19" s="150"/>
    </row>
    <row r="20" spans="2:12" ht="13.5" thickBot="1">
      <c r="B20" s="374" t="s">
        <v>43</v>
      </c>
      <c r="C20" s="375"/>
      <c r="D20" s="357" t="s">
        <v>61</v>
      </c>
      <c r="E20" s="358" t="s">
        <v>44</v>
      </c>
      <c r="F20" s="380" t="s">
        <v>19</v>
      </c>
      <c r="G20" s="358" t="s">
        <v>45</v>
      </c>
      <c r="H20" s="231"/>
      <c r="I20" s="434"/>
      <c r="J20" s="434"/>
      <c r="K20" s="434"/>
      <c r="L20" s="434"/>
    </row>
    <row r="21" spans="2:12" ht="12.75">
      <c r="B21" s="624" t="s">
        <v>59</v>
      </c>
      <c r="C21" s="59"/>
      <c r="D21" s="435">
        <v>63080</v>
      </c>
      <c r="E21" s="397">
        <v>59.32</v>
      </c>
      <c r="F21" s="414">
        <v>5865636714.43</v>
      </c>
      <c r="G21" s="397">
        <v>56.05</v>
      </c>
      <c r="I21" s="54"/>
      <c r="J21" s="232"/>
      <c r="K21" s="233"/>
      <c r="L21" s="232"/>
    </row>
    <row r="22" spans="2:12" ht="12.75">
      <c r="B22" s="625" t="s">
        <v>58</v>
      </c>
      <c r="C22" s="65"/>
      <c r="D22" s="436">
        <v>38754</v>
      </c>
      <c r="E22" s="397">
        <v>36.45</v>
      </c>
      <c r="F22" s="420">
        <v>4427196607.71</v>
      </c>
      <c r="G22" s="397">
        <v>42.3</v>
      </c>
      <c r="I22" s="54"/>
      <c r="J22" s="232"/>
      <c r="K22" s="233"/>
      <c r="L22" s="232"/>
    </row>
    <row r="23" spans="2:9" ht="13.5" thickBot="1">
      <c r="B23" s="625" t="s">
        <v>160</v>
      </c>
      <c r="C23" s="65"/>
      <c r="D23" s="436">
        <v>4501</v>
      </c>
      <c r="E23" s="397">
        <v>4.23</v>
      </c>
      <c r="F23" s="420">
        <v>172272416.89</v>
      </c>
      <c r="G23" s="397">
        <v>1.65</v>
      </c>
      <c r="I23" s="54"/>
    </row>
    <row r="24" spans="2:7" ht="13.5" thickBot="1">
      <c r="B24" s="629" t="s">
        <v>23</v>
      </c>
      <c r="C24" s="61"/>
      <c r="D24" s="437">
        <v>106335</v>
      </c>
      <c r="E24" s="438">
        <v>100</v>
      </c>
      <c r="F24" s="439">
        <v>10465105739.03</v>
      </c>
      <c r="G24" s="438">
        <v>100</v>
      </c>
    </row>
    <row r="25" spans="2:8" ht="12.75">
      <c r="B25" s="5"/>
      <c r="C25" s="144"/>
      <c r="D25" s="151"/>
      <c r="E25" s="152"/>
      <c r="F25" s="151"/>
      <c r="G25" s="152"/>
      <c r="H25" s="52"/>
    </row>
    <row r="26" ht="13.5" thickBot="1"/>
    <row r="27" spans="2:10" ht="12.75" customHeight="1">
      <c r="B27" s="663" t="s">
        <v>60</v>
      </c>
      <c r="C27" s="664"/>
      <c r="D27" s="628" t="s">
        <v>14</v>
      </c>
      <c r="E27" s="355" t="s">
        <v>20</v>
      </c>
      <c r="F27" s="627" t="s">
        <v>15</v>
      </c>
      <c r="G27" s="355" t="s">
        <v>20</v>
      </c>
      <c r="I27" s="654" t="s">
        <v>161</v>
      </c>
      <c r="J27" s="655"/>
    </row>
    <row r="28" spans="2:10" ht="13.5" thickBot="1">
      <c r="B28" s="380" t="s">
        <v>19</v>
      </c>
      <c r="C28" s="381"/>
      <c r="D28" s="357" t="s">
        <v>61</v>
      </c>
      <c r="E28" s="358" t="s">
        <v>44</v>
      </c>
      <c r="F28" s="380" t="s">
        <v>19</v>
      </c>
      <c r="G28" s="358" t="s">
        <v>45</v>
      </c>
      <c r="I28" s="656"/>
      <c r="J28" s="657"/>
    </row>
    <row r="29" spans="2:10" ht="12.75">
      <c r="B29" s="153" t="s">
        <v>162</v>
      </c>
      <c r="C29" s="154"/>
      <c r="D29" s="440">
        <v>34012</v>
      </c>
      <c r="E29" s="441">
        <v>31.99</v>
      </c>
      <c r="F29" s="440">
        <v>945358462.44</v>
      </c>
      <c r="G29" s="441">
        <v>9.03</v>
      </c>
      <c r="I29" s="442" t="s">
        <v>50</v>
      </c>
      <c r="J29" s="443">
        <v>0.0424</v>
      </c>
    </row>
    <row r="30" spans="2:10" ht="12.75">
      <c r="B30" s="155" t="s">
        <v>163</v>
      </c>
      <c r="C30" s="156"/>
      <c r="D30" s="444">
        <v>30496</v>
      </c>
      <c r="E30" s="445">
        <v>28.68</v>
      </c>
      <c r="F30" s="444">
        <v>2233029569.15</v>
      </c>
      <c r="G30" s="445">
        <v>21.34</v>
      </c>
      <c r="I30" s="446" t="s">
        <v>51</v>
      </c>
      <c r="J30" s="223">
        <v>39874</v>
      </c>
    </row>
    <row r="31" spans="2:11" ht="12.75">
      <c r="B31" s="155" t="s">
        <v>164</v>
      </c>
      <c r="C31" s="156"/>
      <c r="D31" s="444">
        <v>20280</v>
      </c>
      <c r="E31" s="445">
        <v>19.07</v>
      </c>
      <c r="F31" s="444">
        <v>2487981388.66</v>
      </c>
      <c r="G31" s="445">
        <v>23.77</v>
      </c>
      <c r="I31" s="446" t="s">
        <v>52</v>
      </c>
      <c r="J31" s="447">
        <v>0.0469</v>
      </c>
      <c r="K31" s="139"/>
    </row>
    <row r="32" spans="2:11" ht="13.5" thickBot="1">
      <c r="B32" s="155" t="s">
        <v>165</v>
      </c>
      <c r="C32" s="156"/>
      <c r="D32" s="444">
        <v>10995</v>
      </c>
      <c r="E32" s="445">
        <v>10.34</v>
      </c>
      <c r="F32" s="444">
        <v>1889205681.67</v>
      </c>
      <c r="G32" s="445">
        <v>18.05</v>
      </c>
      <c r="I32" s="448" t="s">
        <v>53</v>
      </c>
      <c r="J32" s="224">
        <v>39846</v>
      </c>
      <c r="K32" s="139"/>
    </row>
    <row r="33" spans="2:7" ht="12.75">
      <c r="B33" s="155" t="s">
        <v>166</v>
      </c>
      <c r="C33" s="156"/>
      <c r="D33" s="444">
        <v>5295</v>
      </c>
      <c r="E33" s="445">
        <v>4.98</v>
      </c>
      <c r="F33" s="444">
        <v>1171174019.08</v>
      </c>
      <c r="G33" s="445">
        <v>11.19</v>
      </c>
    </row>
    <row r="34" spans="2:7" ht="12.75">
      <c r="B34" s="155" t="s">
        <v>167</v>
      </c>
      <c r="C34" s="156"/>
      <c r="D34" s="444">
        <v>2346</v>
      </c>
      <c r="E34" s="445">
        <v>2.21</v>
      </c>
      <c r="F34" s="444">
        <v>636208750.99</v>
      </c>
      <c r="G34" s="445">
        <v>6.08</v>
      </c>
    </row>
    <row r="35" spans="2:11" ht="12.75">
      <c r="B35" s="155" t="s">
        <v>168</v>
      </c>
      <c r="C35" s="156"/>
      <c r="D35" s="444">
        <v>1291</v>
      </c>
      <c r="E35" s="445">
        <v>1.21</v>
      </c>
      <c r="F35" s="444">
        <v>415122325.06</v>
      </c>
      <c r="G35" s="445">
        <v>3.97</v>
      </c>
      <c r="I35" s="658"/>
      <c r="J35" s="658"/>
      <c r="K35" s="165"/>
    </row>
    <row r="36" spans="2:11" ht="12.75">
      <c r="B36" s="155" t="s">
        <v>169</v>
      </c>
      <c r="C36" s="156"/>
      <c r="D36" s="444">
        <v>618</v>
      </c>
      <c r="E36" s="445">
        <v>0.58</v>
      </c>
      <c r="F36" s="444">
        <v>229421806.12</v>
      </c>
      <c r="G36" s="445">
        <v>2.19</v>
      </c>
      <c r="I36" s="658"/>
      <c r="J36" s="658"/>
      <c r="K36" s="165"/>
    </row>
    <row r="37" spans="2:11" ht="12.75">
      <c r="B37" s="155" t="s">
        <v>170</v>
      </c>
      <c r="C37" s="156"/>
      <c r="D37" s="444">
        <v>392</v>
      </c>
      <c r="E37" s="445">
        <v>0.37</v>
      </c>
      <c r="F37" s="444">
        <v>164817677.62</v>
      </c>
      <c r="G37" s="445">
        <v>1.57</v>
      </c>
      <c r="I37" s="449"/>
      <c r="J37" s="450"/>
      <c r="K37" s="150"/>
    </row>
    <row r="38" spans="2:11" ht="12.75">
      <c r="B38" s="155" t="s">
        <v>171</v>
      </c>
      <c r="C38" s="156"/>
      <c r="D38" s="444">
        <v>254</v>
      </c>
      <c r="E38" s="445">
        <v>0.24</v>
      </c>
      <c r="F38" s="444">
        <v>120215230.33</v>
      </c>
      <c r="G38" s="445">
        <v>1.15</v>
      </c>
      <c r="I38" s="449"/>
      <c r="J38" s="262"/>
      <c r="K38" s="150"/>
    </row>
    <row r="39" spans="2:11" ht="12.75">
      <c r="B39" s="155" t="s">
        <v>172</v>
      </c>
      <c r="C39" s="156"/>
      <c r="D39" s="444">
        <v>136</v>
      </c>
      <c r="E39" s="445">
        <v>0.13</v>
      </c>
      <c r="F39" s="444">
        <v>70222043.5</v>
      </c>
      <c r="G39" s="445">
        <v>0.67</v>
      </c>
      <c r="I39" s="449"/>
      <c r="J39" s="450"/>
      <c r="K39" s="150"/>
    </row>
    <row r="40" spans="2:11" ht="12.75">
      <c r="B40" s="155" t="s">
        <v>173</v>
      </c>
      <c r="C40" s="156"/>
      <c r="D40" s="444">
        <v>70</v>
      </c>
      <c r="E40" s="445">
        <v>0.07</v>
      </c>
      <c r="F40" s="444">
        <v>40009002.28</v>
      </c>
      <c r="G40" s="445">
        <v>0.38</v>
      </c>
      <c r="J40" s="262"/>
      <c r="K40" s="150"/>
    </row>
    <row r="41" spans="2:7" ht="12.75">
      <c r="B41" s="155" t="s">
        <v>174</v>
      </c>
      <c r="C41" s="156"/>
      <c r="D41" s="444">
        <v>38</v>
      </c>
      <c r="E41" s="445">
        <v>0.04</v>
      </c>
      <c r="F41" s="444">
        <v>23647714.55</v>
      </c>
      <c r="G41" s="445">
        <v>0.23</v>
      </c>
    </row>
    <row r="42" spans="2:7" ht="12.75">
      <c r="B42" s="155" t="s">
        <v>175</v>
      </c>
      <c r="C42" s="156"/>
      <c r="D42" s="444">
        <v>30</v>
      </c>
      <c r="E42" s="445">
        <v>0.03</v>
      </c>
      <c r="F42" s="444">
        <v>19993544.16</v>
      </c>
      <c r="G42" s="445">
        <v>0.19</v>
      </c>
    </row>
    <row r="43" spans="2:7" ht="12.75">
      <c r="B43" s="155" t="s">
        <v>176</v>
      </c>
      <c r="C43" s="156"/>
      <c r="D43" s="444">
        <v>25</v>
      </c>
      <c r="E43" s="445">
        <v>0.02</v>
      </c>
      <c r="F43" s="444">
        <v>17969933.9</v>
      </c>
      <c r="G43" s="445">
        <v>0.17</v>
      </c>
    </row>
    <row r="44" spans="2:7" ht="13.5" thickBot="1">
      <c r="B44" s="157" t="s">
        <v>447</v>
      </c>
      <c r="C44" s="158"/>
      <c r="D44" s="451">
        <v>1</v>
      </c>
      <c r="E44" s="521">
        <f>D44/D45</f>
        <v>9.404241312832088E-06</v>
      </c>
      <c r="F44" s="451">
        <v>752343.75</v>
      </c>
      <c r="G44" s="521">
        <v>0.01</v>
      </c>
    </row>
    <row r="45" spans="2:7" ht="13.5" thickBot="1">
      <c r="B45" s="629" t="s">
        <v>23</v>
      </c>
      <c r="C45" s="368"/>
      <c r="D45" s="452">
        <v>106335</v>
      </c>
      <c r="E45" s="522">
        <v>100</v>
      </c>
      <c r="F45" s="452">
        <v>10465105739.03</v>
      </c>
      <c r="G45" s="522">
        <v>100</v>
      </c>
    </row>
    <row r="46" ht="12.75">
      <c r="B46" t="s">
        <v>545</v>
      </c>
    </row>
  </sheetData>
  <sheetProtection/>
  <mergeCells count="8">
    <mergeCell ref="I27:J28"/>
    <mergeCell ref="I35:J36"/>
    <mergeCell ref="B4:C4"/>
    <mergeCell ref="B5:C5"/>
    <mergeCell ref="B6:C6"/>
    <mergeCell ref="B7:C7"/>
    <mergeCell ref="B27:C27"/>
    <mergeCell ref="B9:C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headerFooter>
    <oddHeader>&amp;CHolmes Master Trust Investor Report - November 2011
</oddHeader>
    <oddFooter>&amp;CPage 4</oddFooter>
  </headerFooter>
</worksheet>
</file>

<file path=xl/worksheets/sheet5.xml><?xml version="1.0" encoding="utf-8"?>
<worksheet xmlns="http://schemas.openxmlformats.org/spreadsheetml/2006/main" xmlns:r="http://schemas.openxmlformats.org/officeDocument/2006/relationships">
  <dimension ref="B2:M56"/>
  <sheetViews>
    <sheetView view="pageLayout" workbookViewId="0" topLeftCell="B1">
      <selection activeCell="K48" sqref="K48"/>
    </sheetView>
  </sheetViews>
  <sheetFormatPr defaultColWidth="27.140625" defaultRowHeight="12"/>
  <cols>
    <col min="1" max="1" width="5.7109375" style="28" customWidth="1"/>
    <col min="2" max="2" width="36.00390625" style="1" customWidth="1"/>
    <col min="3" max="4" width="16.8515625" style="1" customWidth="1"/>
    <col min="5" max="5" width="17.7109375" style="1" bestFit="1" customWidth="1"/>
    <col min="6" max="6" width="16.28125" style="1" customWidth="1"/>
    <col min="7" max="7" width="6.421875" style="1" customWidth="1"/>
    <col min="8" max="8" width="53.421875" style="0" customWidth="1"/>
    <col min="9" max="9" width="16.7109375" style="0" customWidth="1"/>
    <col min="10" max="10" width="17.28125" style="0" customWidth="1"/>
    <col min="11" max="11" width="16.57421875" style="0" customWidth="1"/>
    <col min="12" max="12" width="20.7109375" style="0" customWidth="1"/>
    <col min="13" max="16384" width="27.140625" style="1" customWidth="1"/>
  </cols>
  <sheetData>
    <row r="1" ht="13.5" thickBot="1"/>
    <row r="2" spans="2:12" ht="12.75">
      <c r="B2" s="355" t="s">
        <v>99</v>
      </c>
      <c r="C2" s="628" t="s">
        <v>14</v>
      </c>
      <c r="D2" s="355" t="s">
        <v>20</v>
      </c>
      <c r="E2" s="627" t="s">
        <v>15</v>
      </c>
      <c r="F2" s="355" t="s">
        <v>20</v>
      </c>
      <c r="H2" s="378" t="s">
        <v>79</v>
      </c>
      <c r="I2" s="355" t="s">
        <v>14</v>
      </c>
      <c r="J2" s="355" t="s">
        <v>20</v>
      </c>
      <c r="K2" s="627" t="s">
        <v>15</v>
      </c>
      <c r="L2" s="355" t="s">
        <v>20</v>
      </c>
    </row>
    <row r="3" spans="2:12" ht="13.5" thickBot="1">
      <c r="B3" s="358"/>
      <c r="C3" s="357" t="s">
        <v>61</v>
      </c>
      <c r="D3" s="358" t="s">
        <v>44</v>
      </c>
      <c r="E3" s="380" t="s">
        <v>19</v>
      </c>
      <c r="F3" s="358" t="s">
        <v>45</v>
      </c>
      <c r="H3" s="453" t="s">
        <v>80</v>
      </c>
      <c r="I3" s="358" t="s">
        <v>61</v>
      </c>
      <c r="J3" s="358" t="s">
        <v>44</v>
      </c>
      <c r="K3" s="380" t="s">
        <v>19</v>
      </c>
      <c r="L3" s="358" t="s">
        <v>45</v>
      </c>
    </row>
    <row r="4" spans="2:13" ht="12.75">
      <c r="B4" s="50" t="s">
        <v>100</v>
      </c>
      <c r="C4" s="454">
        <v>12781</v>
      </c>
      <c r="D4" s="455">
        <v>12.02</v>
      </c>
      <c r="E4" s="456">
        <v>558677991.56</v>
      </c>
      <c r="F4" s="457">
        <v>5.34</v>
      </c>
      <c r="H4" s="624" t="s">
        <v>72</v>
      </c>
      <c r="I4" s="458">
        <v>23412</v>
      </c>
      <c r="J4" s="459">
        <v>22.02</v>
      </c>
      <c r="K4" s="458">
        <v>687912854.06</v>
      </c>
      <c r="L4" s="459">
        <v>6.57</v>
      </c>
      <c r="M4"/>
    </row>
    <row r="5" spans="2:13" ht="12.75">
      <c r="B5" s="49" t="s">
        <v>101</v>
      </c>
      <c r="C5" s="454">
        <v>19056</v>
      </c>
      <c r="D5" s="455">
        <v>17.92</v>
      </c>
      <c r="E5" s="460">
        <v>1283820950.83</v>
      </c>
      <c r="F5" s="457">
        <v>12.27</v>
      </c>
      <c r="H5" s="625" t="s">
        <v>73</v>
      </c>
      <c r="I5" s="461">
        <v>28345</v>
      </c>
      <c r="J5" s="455">
        <v>26.66</v>
      </c>
      <c r="K5" s="461">
        <v>1967886299.2</v>
      </c>
      <c r="L5" s="455">
        <v>18.8</v>
      </c>
      <c r="M5"/>
    </row>
    <row r="6" spans="2:13" ht="12.75">
      <c r="B6" s="49" t="s">
        <v>102</v>
      </c>
      <c r="C6" s="454">
        <v>24334</v>
      </c>
      <c r="D6" s="455">
        <v>22.88</v>
      </c>
      <c r="E6" s="460">
        <v>2149311715.78</v>
      </c>
      <c r="F6" s="457">
        <v>20.54</v>
      </c>
      <c r="H6" s="625" t="s">
        <v>74</v>
      </c>
      <c r="I6" s="461">
        <v>23577</v>
      </c>
      <c r="J6" s="455">
        <v>22.17</v>
      </c>
      <c r="K6" s="461">
        <v>2730466832.55</v>
      </c>
      <c r="L6" s="455">
        <v>26.09</v>
      </c>
      <c r="M6"/>
    </row>
    <row r="7" spans="2:13" ht="12.75">
      <c r="B7" s="49" t="s">
        <v>103</v>
      </c>
      <c r="C7" s="454">
        <v>29104</v>
      </c>
      <c r="D7" s="455">
        <v>27.37</v>
      </c>
      <c r="E7" s="460">
        <v>3457289513.63</v>
      </c>
      <c r="F7" s="457">
        <v>33.04</v>
      </c>
      <c r="H7" s="625" t="s">
        <v>75</v>
      </c>
      <c r="I7" s="461">
        <v>5073</v>
      </c>
      <c r="J7" s="455">
        <v>4.77</v>
      </c>
      <c r="K7" s="461">
        <v>726628230.28</v>
      </c>
      <c r="L7" s="455">
        <v>6.94</v>
      </c>
      <c r="M7"/>
    </row>
    <row r="8" spans="2:13" ht="12.75">
      <c r="B8" s="49" t="s">
        <v>104</v>
      </c>
      <c r="C8" s="454">
        <v>17623</v>
      </c>
      <c r="D8" s="455">
        <v>16.57</v>
      </c>
      <c r="E8" s="460">
        <v>2558299888.57</v>
      </c>
      <c r="F8" s="457">
        <v>24.45</v>
      </c>
      <c r="H8" s="625" t="s">
        <v>76</v>
      </c>
      <c r="I8" s="461">
        <v>5324</v>
      </c>
      <c r="J8" s="455">
        <v>5.01</v>
      </c>
      <c r="K8" s="461">
        <v>818013372.14</v>
      </c>
      <c r="L8" s="455">
        <v>7.82</v>
      </c>
      <c r="M8"/>
    </row>
    <row r="9" spans="2:13" ht="12.75">
      <c r="B9" s="49" t="s">
        <v>105</v>
      </c>
      <c r="C9" s="454">
        <v>2978</v>
      </c>
      <c r="D9" s="455">
        <v>2.8</v>
      </c>
      <c r="E9" s="460">
        <v>401963382.31</v>
      </c>
      <c r="F9" s="457">
        <v>3.84</v>
      </c>
      <c r="H9" s="625" t="s">
        <v>77</v>
      </c>
      <c r="I9" s="461">
        <v>4403</v>
      </c>
      <c r="J9" s="455">
        <v>4.14</v>
      </c>
      <c r="K9" s="461">
        <v>686923634.26</v>
      </c>
      <c r="L9" s="455">
        <v>6.56</v>
      </c>
      <c r="M9"/>
    </row>
    <row r="10" spans="2:13" ht="12.75">
      <c r="B10" s="49" t="s">
        <v>106</v>
      </c>
      <c r="C10" s="454">
        <v>444</v>
      </c>
      <c r="D10" s="455">
        <v>0.42</v>
      </c>
      <c r="E10" s="460">
        <v>54110174.22</v>
      </c>
      <c r="F10" s="457">
        <v>0.52</v>
      </c>
      <c r="H10" s="625" t="s">
        <v>78</v>
      </c>
      <c r="I10" s="461">
        <v>4491</v>
      </c>
      <c r="J10" s="455">
        <v>4.22</v>
      </c>
      <c r="K10" s="461">
        <v>746838446.96</v>
      </c>
      <c r="L10" s="455">
        <v>7.14</v>
      </c>
      <c r="M10"/>
    </row>
    <row r="11" spans="2:13" ht="12.75">
      <c r="B11" s="49" t="s">
        <v>107</v>
      </c>
      <c r="C11" s="454">
        <v>14</v>
      </c>
      <c r="D11" s="455">
        <v>0.01</v>
      </c>
      <c r="E11" s="460">
        <v>1623361.6</v>
      </c>
      <c r="F11" s="457">
        <v>0.02</v>
      </c>
      <c r="H11" s="625" t="s">
        <v>177</v>
      </c>
      <c r="I11" s="461">
        <v>11653</v>
      </c>
      <c r="J11" s="455">
        <v>10.96</v>
      </c>
      <c r="K11" s="461">
        <v>2100439514.57</v>
      </c>
      <c r="L11" s="455">
        <v>20.07</v>
      </c>
      <c r="M11"/>
    </row>
    <row r="12" spans="2:13" ht="13.5" thickBot="1">
      <c r="B12" s="49" t="s">
        <v>108</v>
      </c>
      <c r="C12" s="454">
        <v>0</v>
      </c>
      <c r="D12" s="455">
        <v>0</v>
      </c>
      <c r="E12" s="460">
        <v>0</v>
      </c>
      <c r="F12" s="457">
        <v>0</v>
      </c>
      <c r="H12" s="625" t="s">
        <v>160</v>
      </c>
      <c r="I12" s="461">
        <v>57</v>
      </c>
      <c r="J12" s="455">
        <v>0.05</v>
      </c>
      <c r="K12" s="461">
        <v>-3444.99</v>
      </c>
      <c r="L12" s="455">
        <v>0</v>
      </c>
      <c r="M12"/>
    </row>
    <row r="13" spans="2:12" ht="13.5" thickBot="1">
      <c r="B13" s="49" t="s">
        <v>448</v>
      </c>
      <c r="C13" s="454">
        <v>0</v>
      </c>
      <c r="D13" s="455">
        <v>0</v>
      </c>
      <c r="E13" s="460">
        <v>0</v>
      </c>
      <c r="F13" s="457">
        <v>0</v>
      </c>
      <c r="H13" s="629" t="s">
        <v>23</v>
      </c>
      <c r="I13" s="462">
        <v>106335</v>
      </c>
      <c r="J13" s="463">
        <v>100</v>
      </c>
      <c r="K13" s="462">
        <v>10465105739.03</v>
      </c>
      <c r="L13" s="463">
        <v>100</v>
      </c>
    </row>
    <row r="14" spans="2:12" ht="13.5" customHeight="1" thickBot="1">
      <c r="B14" s="53" t="s">
        <v>160</v>
      </c>
      <c r="C14" s="454">
        <v>1</v>
      </c>
      <c r="D14" s="457">
        <f>C14/C15</f>
        <v>9.404241312832088E-06</v>
      </c>
      <c r="E14" s="460">
        <v>8760.53</v>
      </c>
      <c r="F14" s="457">
        <f>E14/E15</f>
        <v>8.371181542224918E-07</v>
      </c>
      <c r="H14" s="667" t="s">
        <v>546</v>
      </c>
      <c r="I14" s="668"/>
      <c r="J14" s="668"/>
      <c r="K14" s="668"/>
      <c r="L14" s="668"/>
    </row>
    <row r="15" spans="2:12" ht="13.5" thickBot="1">
      <c r="B15" s="53" t="s">
        <v>23</v>
      </c>
      <c r="C15" s="464">
        <v>106335</v>
      </c>
      <c r="D15" s="465">
        <v>100</v>
      </c>
      <c r="E15" s="466">
        <v>10465105739.03</v>
      </c>
      <c r="F15" s="465">
        <v>100</v>
      </c>
      <c r="H15" s="669"/>
      <c r="I15" s="669"/>
      <c r="J15" s="669"/>
      <c r="K15" s="669"/>
      <c r="L15" s="669"/>
    </row>
    <row r="16" spans="2:12" ht="13.5" customHeight="1" thickBot="1">
      <c r="B16" s="670" t="s">
        <v>547</v>
      </c>
      <c r="C16" s="670"/>
      <c r="D16" s="670"/>
      <c r="E16" s="670"/>
      <c r="F16" s="670"/>
      <c r="H16" s="1"/>
      <c r="I16" s="1"/>
      <c r="J16" s="1"/>
      <c r="K16" s="1"/>
      <c r="L16" s="1"/>
    </row>
    <row r="17" spans="2:13" ht="12.75">
      <c r="B17" s="671"/>
      <c r="C17" s="671"/>
      <c r="D17" s="671"/>
      <c r="E17" s="671"/>
      <c r="F17" s="671"/>
      <c r="H17" s="355" t="s">
        <v>70</v>
      </c>
      <c r="I17" s="355" t="s">
        <v>14</v>
      </c>
      <c r="J17" s="355" t="s">
        <v>20</v>
      </c>
      <c r="K17" s="627" t="s">
        <v>15</v>
      </c>
      <c r="L17" s="355" t="s">
        <v>20</v>
      </c>
      <c r="M17"/>
    </row>
    <row r="18" spans="8:13" ht="13.5" thickBot="1">
      <c r="H18" s="358" t="s">
        <v>71</v>
      </c>
      <c r="I18" s="358" t="s">
        <v>61</v>
      </c>
      <c r="J18" s="358" t="s">
        <v>44</v>
      </c>
      <c r="K18" s="380" t="s">
        <v>19</v>
      </c>
      <c r="L18" s="358" t="s">
        <v>45</v>
      </c>
      <c r="M18"/>
    </row>
    <row r="19" spans="2:13" ht="12.75">
      <c r="B19" s="355" t="s">
        <v>81</v>
      </c>
      <c r="C19" s="628" t="s">
        <v>14</v>
      </c>
      <c r="D19" s="355" t="s">
        <v>20</v>
      </c>
      <c r="E19" s="627" t="s">
        <v>15</v>
      </c>
      <c r="F19" s="355" t="s">
        <v>20</v>
      </c>
      <c r="H19" s="624" t="s">
        <v>72</v>
      </c>
      <c r="I19" s="458">
        <v>20922</v>
      </c>
      <c r="J19" s="459">
        <v>19.68</v>
      </c>
      <c r="K19" s="458">
        <v>605717024.06</v>
      </c>
      <c r="L19" s="459">
        <v>5.79</v>
      </c>
      <c r="M19"/>
    </row>
    <row r="20" spans="2:13" ht="13.5" thickBot="1">
      <c r="B20" s="358"/>
      <c r="C20" s="357" t="s">
        <v>61</v>
      </c>
      <c r="D20" s="358" t="s">
        <v>44</v>
      </c>
      <c r="E20" s="380" t="s">
        <v>19</v>
      </c>
      <c r="F20" s="358" t="s">
        <v>45</v>
      </c>
      <c r="H20" s="625" t="s">
        <v>73</v>
      </c>
      <c r="I20" s="461">
        <v>27097</v>
      </c>
      <c r="J20" s="455">
        <v>25.48</v>
      </c>
      <c r="K20" s="461">
        <v>1957273307.38</v>
      </c>
      <c r="L20" s="455">
        <v>18.7</v>
      </c>
      <c r="M20"/>
    </row>
    <row r="21" spans="2:13" ht="12.75">
      <c r="B21" s="49" t="s">
        <v>82</v>
      </c>
      <c r="C21" s="523">
        <v>0</v>
      </c>
      <c r="D21" s="441">
        <v>0</v>
      </c>
      <c r="E21" s="524">
        <v>0</v>
      </c>
      <c r="F21" s="441">
        <v>0</v>
      </c>
      <c r="H21" s="625" t="s">
        <v>74</v>
      </c>
      <c r="I21" s="461">
        <v>33485</v>
      </c>
      <c r="J21" s="455">
        <v>31.49</v>
      </c>
      <c r="K21" s="461">
        <v>3965724065.17</v>
      </c>
      <c r="L21" s="455">
        <v>37.89</v>
      </c>
      <c r="M21"/>
    </row>
    <row r="22" spans="2:13" ht="12.75">
      <c r="B22" s="49" t="s">
        <v>83</v>
      </c>
      <c r="C22" s="467">
        <v>0</v>
      </c>
      <c r="D22" s="445">
        <v>0</v>
      </c>
      <c r="E22" s="468">
        <v>0</v>
      </c>
      <c r="F22" s="445">
        <v>0</v>
      </c>
      <c r="H22" s="625" t="s">
        <v>75</v>
      </c>
      <c r="I22" s="461">
        <v>7522</v>
      </c>
      <c r="J22" s="455">
        <v>7.07</v>
      </c>
      <c r="K22" s="461">
        <v>1147855402.1</v>
      </c>
      <c r="L22" s="455">
        <v>10.97</v>
      </c>
      <c r="M22"/>
    </row>
    <row r="23" spans="2:13" ht="12.75">
      <c r="B23" s="49" t="s">
        <v>84</v>
      </c>
      <c r="C23" s="467">
        <v>0</v>
      </c>
      <c r="D23" s="445">
        <v>0</v>
      </c>
      <c r="E23" s="468">
        <v>0</v>
      </c>
      <c r="F23" s="445">
        <v>0</v>
      </c>
      <c r="H23" s="625" t="s">
        <v>76</v>
      </c>
      <c r="I23" s="461">
        <v>6546</v>
      </c>
      <c r="J23" s="455">
        <v>6.16</v>
      </c>
      <c r="K23" s="461">
        <v>1048825142.62</v>
      </c>
      <c r="L23" s="455">
        <v>10.02</v>
      </c>
      <c r="M23"/>
    </row>
    <row r="24" spans="2:13" ht="12.75">
      <c r="B24" s="49" t="s">
        <v>85</v>
      </c>
      <c r="C24" s="467">
        <v>0</v>
      </c>
      <c r="D24" s="445">
        <v>0</v>
      </c>
      <c r="E24" s="468">
        <v>0</v>
      </c>
      <c r="F24" s="445">
        <v>0</v>
      </c>
      <c r="H24" s="625" t="s">
        <v>77</v>
      </c>
      <c r="I24" s="461">
        <v>5199</v>
      </c>
      <c r="J24" s="455">
        <v>4.89</v>
      </c>
      <c r="K24" s="461">
        <v>889351941.14</v>
      </c>
      <c r="L24" s="455">
        <v>8.5</v>
      </c>
      <c r="M24"/>
    </row>
    <row r="25" spans="2:13" ht="12.75">
      <c r="B25" s="49" t="s">
        <v>86</v>
      </c>
      <c r="C25" s="467">
        <v>2390</v>
      </c>
      <c r="D25" s="445">
        <v>2.25</v>
      </c>
      <c r="E25" s="468">
        <v>257015140.6</v>
      </c>
      <c r="F25" s="445">
        <v>2.46</v>
      </c>
      <c r="H25" s="625" t="s">
        <v>78</v>
      </c>
      <c r="I25" s="461">
        <v>3225</v>
      </c>
      <c r="J25" s="455">
        <v>3.03</v>
      </c>
      <c r="K25" s="461">
        <v>566612500.73</v>
      </c>
      <c r="L25" s="455">
        <v>5.41</v>
      </c>
      <c r="M25"/>
    </row>
    <row r="26" spans="2:12" ht="12.75">
      <c r="B26" s="49" t="s">
        <v>87</v>
      </c>
      <c r="C26" s="467">
        <v>4523</v>
      </c>
      <c r="D26" s="445">
        <v>4.25</v>
      </c>
      <c r="E26" s="468">
        <v>491471037.69</v>
      </c>
      <c r="F26" s="445">
        <v>4.7</v>
      </c>
      <c r="H26" s="625" t="s">
        <v>177</v>
      </c>
      <c r="I26" s="461">
        <v>2339</v>
      </c>
      <c r="J26" s="455">
        <v>2.2</v>
      </c>
      <c r="K26" s="461">
        <v>283746355.83</v>
      </c>
      <c r="L26" s="455">
        <v>2.71</v>
      </c>
    </row>
    <row r="27" spans="2:12" ht="13.5" thickBot="1">
      <c r="B27" s="49" t="s">
        <v>88</v>
      </c>
      <c r="C27" s="467">
        <v>4777</v>
      </c>
      <c r="D27" s="445">
        <v>4.49</v>
      </c>
      <c r="E27" s="468">
        <v>642369516.02</v>
      </c>
      <c r="F27" s="445">
        <v>6.14</v>
      </c>
      <c r="H27" s="625" t="s">
        <v>160</v>
      </c>
      <c r="I27" s="461">
        <v>0</v>
      </c>
      <c r="J27" s="455">
        <v>0</v>
      </c>
      <c r="K27" s="461">
        <v>0</v>
      </c>
      <c r="L27" s="455">
        <v>0</v>
      </c>
    </row>
    <row r="28" spans="2:12" ht="13.5" thickBot="1">
      <c r="B28" s="49" t="s">
        <v>89</v>
      </c>
      <c r="C28" s="467">
        <v>6746</v>
      </c>
      <c r="D28" s="445">
        <v>6.34</v>
      </c>
      <c r="E28" s="468">
        <v>1015337838.41</v>
      </c>
      <c r="F28" s="445">
        <v>9.7</v>
      </c>
      <c r="H28" s="629" t="s">
        <v>23</v>
      </c>
      <c r="I28" s="462">
        <v>106335</v>
      </c>
      <c r="J28" s="463">
        <v>100</v>
      </c>
      <c r="K28" s="462">
        <v>10465105739.03</v>
      </c>
      <c r="L28" s="463">
        <v>100</v>
      </c>
    </row>
    <row r="29" spans="2:12" ht="12.75">
      <c r="B29" s="49" t="s">
        <v>90</v>
      </c>
      <c r="C29" s="467">
        <v>12944</v>
      </c>
      <c r="D29" s="445">
        <v>12.17</v>
      </c>
      <c r="E29" s="468">
        <v>1744622552.64</v>
      </c>
      <c r="F29" s="445">
        <v>16.67</v>
      </c>
      <c r="H29" s="667" t="s">
        <v>548</v>
      </c>
      <c r="I29" s="667"/>
      <c r="J29" s="667"/>
      <c r="K29" s="667"/>
      <c r="L29" s="667"/>
    </row>
    <row r="30" spans="2:13" ht="12.75">
      <c r="B30" s="49" t="s">
        <v>91</v>
      </c>
      <c r="C30" s="467">
        <v>10015</v>
      </c>
      <c r="D30" s="445">
        <v>9.42</v>
      </c>
      <c r="E30" s="468">
        <v>1216165388.46</v>
      </c>
      <c r="F30" s="445">
        <v>11.62</v>
      </c>
      <c r="H30" s="672"/>
      <c r="I30" s="672"/>
      <c r="J30" s="672"/>
      <c r="K30" s="672"/>
      <c r="L30" s="672"/>
      <c r="M30"/>
    </row>
    <row r="31" spans="2:13" ht="13.5" thickBot="1">
      <c r="B31" s="49" t="s">
        <v>92</v>
      </c>
      <c r="C31" s="467">
        <v>9436</v>
      </c>
      <c r="D31" s="445">
        <v>8.87</v>
      </c>
      <c r="E31" s="468">
        <v>1032254362.79</v>
      </c>
      <c r="F31" s="445">
        <v>9.86</v>
      </c>
      <c r="H31" s="1"/>
      <c r="I31" s="1"/>
      <c r="J31" s="1"/>
      <c r="K31" s="1"/>
      <c r="L31" s="1"/>
      <c r="M31"/>
    </row>
    <row r="32" spans="2:13" ht="12.75">
      <c r="B32" s="49" t="s">
        <v>93</v>
      </c>
      <c r="C32" s="467">
        <v>7409</v>
      </c>
      <c r="D32" s="445">
        <v>6.97</v>
      </c>
      <c r="E32" s="468">
        <v>733936806.78</v>
      </c>
      <c r="F32" s="445">
        <v>7.01</v>
      </c>
      <c r="H32" s="627" t="s">
        <v>62</v>
      </c>
      <c r="I32" s="355" t="s">
        <v>14</v>
      </c>
      <c r="J32" s="355" t="s">
        <v>20</v>
      </c>
      <c r="K32" s="627" t="s">
        <v>15</v>
      </c>
      <c r="L32" s="355" t="s">
        <v>20</v>
      </c>
      <c r="M32"/>
    </row>
    <row r="33" spans="2:13" ht="13.5" thickBot="1">
      <c r="B33" s="49" t="s">
        <v>94</v>
      </c>
      <c r="C33" s="467">
        <v>5262</v>
      </c>
      <c r="D33" s="445">
        <v>4.95</v>
      </c>
      <c r="E33" s="468">
        <v>488838491.36</v>
      </c>
      <c r="F33" s="445">
        <v>4.67</v>
      </c>
      <c r="H33" s="374"/>
      <c r="I33" s="358" t="s">
        <v>61</v>
      </c>
      <c r="J33" s="358" t="s">
        <v>44</v>
      </c>
      <c r="K33" s="380" t="s">
        <v>19</v>
      </c>
      <c r="L33" s="358" t="s">
        <v>45</v>
      </c>
      <c r="M33"/>
    </row>
    <row r="34" spans="2:13" ht="12.75">
      <c r="B34" s="49" t="s">
        <v>95</v>
      </c>
      <c r="C34" s="467">
        <v>4213</v>
      </c>
      <c r="D34" s="445">
        <v>3.96</v>
      </c>
      <c r="E34" s="468">
        <v>369950766.58</v>
      </c>
      <c r="F34" s="445">
        <v>3.54</v>
      </c>
      <c r="H34" s="624" t="s">
        <v>63</v>
      </c>
      <c r="I34" s="469">
        <v>4295</v>
      </c>
      <c r="J34" s="367">
        <v>4.04</v>
      </c>
      <c r="K34" s="364">
        <v>390254265.57</v>
      </c>
      <c r="L34" s="367">
        <v>3.73</v>
      </c>
      <c r="M34"/>
    </row>
    <row r="35" spans="2:13" ht="12.75">
      <c r="B35" s="49" t="s">
        <v>96</v>
      </c>
      <c r="C35" s="467">
        <v>4858</v>
      </c>
      <c r="D35" s="445">
        <v>4.57</v>
      </c>
      <c r="E35" s="468">
        <v>388259426.54</v>
      </c>
      <c r="F35" s="445">
        <v>3.71</v>
      </c>
      <c r="H35" s="625" t="s">
        <v>64</v>
      </c>
      <c r="I35" s="469">
        <v>4774</v>
      </c>
      <c r="J35" s="367">
        <v>4.49</v>
      </c>
      <c r="K35" s="364">
        <v>401182278.49</v>
      </c>
      <c r="L35" s="367">
        <v>3.83</v>
      </c>
      <c r="M35"/>
    </row>
    <row r="36" spans="2:13" ht="12.75">
      <c r="B36" s="49" t="s">
        <v>97</v>
      </c>
      <c r="C36" s="467">
        <v>5937</v>
      </c>
      <c r="D36" s="445">
        <v>5.58</v>
      </c>
      <c r="E36" s="468">
        <v>429367069.07</v>
      </c>
      <c r="F36" s="445">
        <v>4.1</v>
      </c>
      <c r="H36" s="625" t="s">
        <v>449</v>
      </c>
      <c r="I36" s="469">
        <v>21502</v>
      </c>
      <c r="J36" s="367">
        <v>20.22</v>
      </c>
      <c r="K36" s="364">
        <v>2850988345.68</v>
      </c>
      <c r="L36" s="367">
        <v>27.24</v>
      </c>
      <c r="M36"/>
    </row>
    <row r="37" spans="2:13" ht="12.75">
      <c r="B37" s="49" t="s">
        <v>98</v>
      </c>
      <c r="C37" s="467">
        <v>5524</v>
      </c>
      <c r="D37" s="445">
        <v>5.19</v>
      </c>
      <c r="E37" s="468">
        <v>405870985.98</v>
      </c>
      <c r="F37" s="445">
        <v>3.88</v>
      </c>
      <c r="H37" s="625" t="s">
        <v>451</v>
      </c>
      <c r="I37" s="469">
        <v>4226</v>
      </c>
      <c r="J37" s="367">
        <v>3.97</v>
      </c>
      <c r="K37" s="364">
        <v>293546544.5</v>
      </c>
      <c r="L37" s="367">
        <v>2.81</v>
      </c>
      <c r="M37"/>
    </row>
    <row r="38" spans="2:13" ht="12.75">
      <c r="B38" s="49" t="s">
        <v>450</v>
      </c>
      <c r="C38" s="467">
        <v>4327</v>
      </c>
      <c r="D38" s="445">
        <v>4.07</v>
      </c>
      <c r="E38" s="468">
        <v>287507920.86</v>
      </c>
      <c r="F38" s="445">
        <v>2.75</v>
      </c>
      <c r="H38" s="625" t="s">
        <v>65</v>
      </c>
      <c r="I38" s="469">
        <v>13525</v>
      </c>
      <c r="J38" s="367">
        <v>12.72</v>
      </c>
      <c r="K38" s="364">
        <v>1055470318.72</v>
      </c>
      <c r="L38" s="367">
        <v>10.09</v>
      </c>
      <c r="M38"/>
    </row>
    <row r="39" spans="2:13" ht="12.75">
      <c r="B39" s="49" t="s">
        <v>452</v>
      </c>
      <c r="C39" s="467">
        <v>4743</v>
      </c>
      <c r="D39" s="445">
        <v>4.46</v>
      </c>
      <c r="E39" s="468">
        <v>280892496.92</v>
      </c>
      <c r="F39" s="445">
        <v>2.68</v>
      </c>
      <c r="H39" s="625" t="s">
        <v>68</v>
      </c>
      <c r="I39" s="469">
        <v>6546</v>
      </c>
      <c r="J39" s="367">
        <v>6.16</v>
      </c>
      <c r="K39" s="364">
        <v>452980614.9</v>
      </c>
      <c r="L39" s="367">
        <v>4.33</v>
      </c>
      <c r="M39"/>
    </row>
    <row r="40" spans="2:13" ht="12.75">
      <c r="B40" s="49" t="s">
        <v>453</v>
      </c>
      <c r="C40" s="467">
        <v>2824</v>
      </c>
      <c r="D40" s="445">
        <v>2.66</v>
      </c>
      <c r="E40" s="468">
        <v>167111127.04</v>
      </c>
      <c r="F40" s="445">
        <v>1.6</v>
      </c>
      <c r="H40" s="625" t="s">
        <v>455</v>
      </c>
      <c r="I40" s="469">
        <v>23688</v>
      </c>
      <c r="J40" s="367">
        <v>22.28</v>
      </c>
      <c r="K40" s="364">
        <v>2687677628.86</v>
      </c>
      <c r="L40" s="367">
        <v>25.68</v>
      </c>
      <c r="M40"/>
    </row>
    <row r="41" spans="2:13" ht="12.75">
      <c r="B41" s="49" t="s">
        <v>454</v>
      </c>
      <c r="C41" s="467">
        <v>2903</v>
      </c>
      <c r="D41" s="445">
        <v>2.73</v>
      </c>
      <c r="E41" s="468">
        <v>177536565.37</v>
      </c>
      <c r="F41" s="445">
        <v>1.7</v>
      </c>
      <c r="H41" s="625" t="s">
        <v>66</v>
      </c>
      <c r="I41" s="469">
        <v>8754</v>
      </c>
      <c r="J41" s="367">
        <v>8.23</v>
      </c>
      <c r="K41" s="364">
        <v>866518208.6</v>
      </c>
      <c r="L41" s="367">
        <v>8.28</v>
      </c>
      <c r="M41"/>
    </row>
    <row r="42" spans="2:13" ht="12.75">
      <c r="B42" s="49" t="s">
        <v>456</v>
      </c>
      <c r="C42" s="467">
        <v>1102</v>
      </c>
      <c r="D42" s="445">
        <v>1.04</v>
      </c>
      <c r="E42" s="468">
        <v>58222893.73</v>
      </c>
      <c r="F42" s="445">
        <v>0.56</v>
      </c>
      <c r="H42" s="625" t="s">
        <v>458</v>
      </c>
      <c r="I42" s="469">
        <v>7359</v>
      </c>
      <c r="J42" s="367">
        <v>6.92</v>
      </c>
      <c r="K42" s="364">
        <v>535155201.29</v>
      </c>
      <c r="L42" s="367">
        <v>5.11</v>
      </c>
      <c r="M42"/>
    </row>
    <row r="43" spans="2:12" ht="12.75">
      <c r="B43" s="49" t="s">
        <v>457</v>
      </c>
      <c r="C43" s="467">
        <v>1013</v>
      </c>
      <c r="D43" s="445">
        <v>0.95</v>
      </c>
      <c r="E43" s="468">
        <v>54052337.51</v>
      </c>
      <c r="F43" s="445">
        <v>0.52</v>
      </c>
      <c r="H43" s="625" t="s">
        <v>69</v>
      </c>
      <c r="I43" s="469">
        <v>4773</v>
      </c>
      <c r="J43" s="367">
        <v>4.49</v>
      </c>
      <c r="K43" s="364">
        <v>364107504.51</v>
      </c>
      <c r="L43" s="367">
        <v>3.48</v>
      </c>
    </row>
    <row r="44" spans="2:12" ht="12.75">
      <c r="B44" s="49" t="s">
        <v>459</v>
      </c>
      <c r="C44" s="467">
        <v>796</v>
      </c>
      <c r="D44" s="445">
        <v>0.75</v>
      </c>
      <c r="E44" s="468">
        <v>35297061.12</v>
      </c>
      <c r="F44" s="445">
        <v>0.34</v>
      </c>
      <c r="H44" s="625" t="s">
        <v>67</v>
      </c>
      <c r="I44" s="469">
        <v>6889</v>
      </c>
      <c r="J44" s="367">
        <v>6.48</v>
      </c>
      <c r="K44" s="364">
        <v>567138960.5</v>
      </c>
      <c r="L44" s="367">
        <v>5.42</v>
      </c>
    </row>
    <row r="45" spans="2:12" ht="13.5" thickBot="1">
      <c r="B45" s="49" t="s">
        <v>460</v>
      </c>
      <c r="C45" s="467">
        <v>799</v>
      </c>
      <c r="D45" s="445">
        <v>0.75</v>
      </c>
      <c r="E45" s="468">
        <v>37161617.64</v>
      </c>
      <c r="F45" s="445">
        <v>0.36</v>
      </c>
      <c r="H45" s="625" t="s">
        <v>160</v>
      </c>
      <c r="I45" s="469">
        <v>4</v>
      </c>
      <c r="J45" s="367">
        <f>I45/I46</f>
        <v>3.761696525132835E-05</v>
      </c>
      <c r="K45" s="364">
        <v>85867.41</v>
      </c>
      <c r="L45" s="367">
        <f>K45/K46</f>
        <v>8.205116330526341E-06</v>
      </c>
    </row>
    <row r="46" spans="2:12" ht="13.5" thickBot="1">
      <c r="B46" s="49" t="s">
        <v>461</v>
      </c>
      <c r="C46" s="467">
        <v>613</v>
      </c>
      <c r="D46" s="445">
        <v>0.58</v>
      </c>
      <c r="E46" s="468">
        <v>28241892.78</v>
      </c>
      <c r="F46" s="445">
        <v>0.27</v>
      </c>
      <c r="H46" s="629" t="s">
        <v>23</v>
      </c>
      <c r="I46" s="470">
        <v>106335</v>
      </c>
      <c r="J46" s="463">
        <v>100</v>
      </c>
      <c r="K46" s="470">
        <v>10465105739.03</v>
      </c>
      <c r="L46" s="463">
        <v>100</v>
      </c>
    </row>
    <row r="47" spans="2:6" ht="12.75">
      <c r="B47" s="49" t="s">
        <v>462</v>
      </c>
      <c r="C47" s="467">
        <v>683</v>
      </c>
      <c r="D47" s="445">
        <v>0.64</v>
      </c>
      <c r="E47" s="468">
        <v>30079447.89</v>
      </c>
      <c r="F47" s="445">
        <v>0.29</v>
      </c>
    </row>
    <row r="48" spans="2:6" ht="12.75">
      <c r="B48" s="49" t="s">
        <v>463</v>
      </c>
      <c r="C48" s="467">
        <v>477</v>
      </c>
      <c r="D48" s="445">
        <v>0.45</v>
      </c>
      <c r="E48" s="468">
        <v>20125374.96</v>
      </c>
      <c r="F48" s="445">
        <v>0.19</v>
      </c>
    </row>
    <row r="49" spans="2:6" ht="12.75">
      <c r="B49" s="49" t="s">
        <v>464</v>
      </c>
      <c r="C49" s="467">
        <v>535</v>
      </c>
      <c r="D49" s="445">
        <v>0.5</v>
      </c>
      <c r="E49" s="468">
        <v>20558796.54</v>
      </c>
      <c r="F49" s="445">
        <v>0.2</v>
      </c>
    </row>
    <row r="50" spans="2:6" ht="12.75">
      <c r="B50" s="49" t="s">
        <v>465</v>
      </c>
      <c r="C50" s="467">
        <v>412</v>
      </c>
      <c r="D50" s="445">
        <v>0.39</v>
      </c>
      <c r="E50" s="468">
        <v>16319070.62</v>
      </c>
      <c r="F50" s="445">
        <v>0.16</v>
      </c>
    </row>
    <row r="51" spans="2:6" ht="13.5" thickBot="1">
      <c r="B51" s="49" t="s">
        <v>466</v>
      </c>
      <c r="C51" s="467">
        <v>1074</v>
      </c>
      <c r="D51" s="445">
        <v>1.01</v>
      </c>
      <c r="E51" s="468">
        <v>36539753.13</v>
      </c>
      <c r="F51" s="445">
        <v>0.35</v>
      </c>
    </row>
    <row r="52" spans="2:6" ht="13.5" thickBot="1">
      <c r="B52" s="471" t="s">
        <v>23</v>
      </c>
      <c r="C52" s="472">
        <v>106335</v>
      </c>
      <c r="D52" s="473">
        <v>100</v>
      </c>
      <c r="E52" s="474">
        <v>10465105739.03</v>
      </c>
      <c r="F52" s="473">
        <v>100</v>
      </c>
    </row>
    <row r="53" spans="2:6" ht="12.75" customHeight="1">
      <c r="B53" s="670" t="s">
        <v>549</v>
      </c>
      <c r="C53" s="670"/>
      <c r="D53" s="670"/>
      <c r="E53" s="670"/>
      <c r="F53" s="670"/>
    </row>
    <row r="54" spans="2:6" ht="12.75">
      <c r="B54" s="671"/>
      <c r="C54" s="671"/>
      <c r="D54" s="671"/>
      <c r="E54" s="671"/>
      <c r="F54" s="671"/>
    </row>
    <row r="55" spans="2:6" ht="12.75">
      <c r="B55" s="54"/>
      <c r="C55" s="160"/>
      <c r="D55" s="159"/>
      <c r="E55" s="161"/>
      <c r="F55" s="159"/>
    </row>
    <row r="56" spans="2:6" ht="12.75">
      <c r="B56" s="54"/>
      <c r="C56" s="160"/>
      <c r="D56" s="159"/>
      <c r="E56" s="161"/>
      <c r="F56" s="159"/>
    </row>
  </sheetData>
  <sheetProtection/>
  <mergeCells count="4">
    <mergeCell ref="H14:L15"/>
    <mergeCell ref="B16:F17"/>
    <mergeCell ref="H29:L30"/>
    <mergeCell ref="B53:F54"/>
  </mergeCells>
  <printOptions/>
  <pageMargins left="0.7086614173228347" right="0.7086614173228347" top="0.7480314960629921" bottom="0.7480314960629921" header="0.31496062992125984" footer="0.31496062992125984"/>
  <pageSetup horizontalDpi="600" verticalDpi="600" orientation="landscape" paperSize="9" scale="58" r:id="rId1"/>
  <headerFooter>
    <oddHeader>&amp;CHolmes Master Trust Investor Report - November 2011
</oddHeader>
    <oddFooter>&amp;CPage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S58"/>
  <sheetViews>
    <sheetView view="pageLayout" workbookViewId="0" topLeftCell="A1">
      <selection activeCell="A1" sqref="A1:IV65536"/>
    </sheetView>
  </sheetViews>
  <sheetFormatPr defaultColWidth="9.140625" defaultRowHeight="12"/>
  <cols>
    <col min="1" max="1" width="9.140625" style="0" customWidth="1"/>
    <col min="2" max="2" width="32.8515625" style="0" customWidth="1"/>
    <col min="3" max="3" width="14.57421875" style="207" customWidth="1"/>
    <col min="4" max="4" width="17.28125" style="207" customWidth="1"/>
    <col min="5" max="5" width="17.421875" style="208" customWidth="1"/>
    <col min="6" max="6" width="17.7109375" style="208" bestFit="1" customWidth="1"/>
    <col min="7" max="7" width="12.140625" style="208" customWidth="1"/>
    <col min="8" max="8" width="15.57421875" style="290" customWidth="1"/>
    <col min="9" max="9" width="15.00390625" style="306" customWidth="1"/>
    <col min="10" max="10" width="13.57421875" style="306" bestFit="1" customWidth="1"/>
    <col min="11" max="11" width="15.140625" style="294" bestFit="1" customWidth="1"/>
    <col min="12" max="12" width="9.421875" style="311" bestFit="1" customWidth="1"/>
    <col min="13" max="13" width="9.421875" style="208" bestFit="1" customWidth="1"/>
    <col min="14" max="14" width="17.7109375" style="208" customWidth="1"/>
    <col min="15" max="15" width="10.28125" style="208" bestFit="1" customWidth="1"/>
    <col min="16" max="16" width="13.00390625" style="208" bestFit="1" customWidth="1"/>
    <col min="17" max="17" width="9.8515625" style="294" customWidth="1"/>
    <col min="18" max="18" width="9.7109375" style="314" customWidth="1"/>
    <col min="19" max="19" width="10.00390625" style="208" customWidth="1"/>
  </cols>
  <sheetData>
    <row r="2" spans="2:19" ht="12.75" thickBot="1">
      <c r="B2" s="162" t="s">
        <v>109</v>
      </c>
      <c r="C2" s="80"/>
      <c r="D2" s="80"/>
      <c r="E2" s="284"/>
      <c r="F2" s="295"/>
      <c r="G2" s="295"/>
      <c r="H2" s="286"/>
      <c r="I2" s="303"/>
      <c r="J2" s="303"/>
      <c r="K2" s="291"/>
      <c r="L2" s="309"/>
      <c r="M2" s="295"/>
      <c r="N2" s="295"/>
      <c r="O2" s="295"/>
      <c r="P2" s="295"/>
      <c r="Q2" s="291"/>
      <c r="R2" s="312"/>
      <c r="S2" s="295"/>
    </row>
    <row r="3" spans="2:19" ht="12">
      <c r="B3" s="165"/>
      <c r="C3" s="54"/>
      <c r="D3" s="54"/>
      <c r="E3" s="228"/>
      <c r="F3" s="285"/>
      <c r="G3" s="51"/>
      <c r="H3" s="287"/>
      <c r="I3" s="304"/>
      <c r="J3" s="304"/>
      <c r="K3" s="181"/>
      <c r="L3" s="87"/>
      <c r="M3" s="285"/>
      <c r="N3" s="285"/>
      <c r="O3" s="285"/>
      <c r="P3" s="285"/>
      <c r="Q3" s="181"/>
      <c r="R3" s="313"/>
      <c r="S3" s="285"/>
    </row>
    <row r="4" spans="2:19" ht="12">
      <c r="B4" s="525" t="s">
        <v>110</v>
      </c>
      <c r="C4" s="283">
        <v>39169</v>
      </c>
      <c r="D4" s="283"/>
      <c r="E4" s="285"/>
      <c r="F4" s="298"/>
      <c r="G4" s="285"/>
      <c r="H4" s="287"/>
      <c r="I4" s="673" t="s">
        <v>282</v>
      </c>
      <c r="J4" s="673"/>
      <c r="K4" s="181"/>
      <c r="L4" s="87"/>
      <c r="M4" s="285"/>
      <c r="N4" s="285"/>
      <c r="O4" s="285"/>
      <c r="P4" s="285"/>
      <c r="Q4" s="181"/>
      <c r="R4" s="313"/>
      <c r="S4" s="285"/>
    </row>
    <row r="5" spans="2:19" ht="12.75" thickBot="1">
      <c r="B5" s="526"/>
      <c r="C5" s="527"/>
      <c r="D5" s="527"/>
      <c r="E5" s="526"/>
      <c r="F5" s="299"/>
      <c r="G5" s="526"/>
      <c r="H5" s="528"/>
      <c r="I5" s="529"/>
      <c r="J5" s="529"/>
      <c r="K5" s="530"/>
      <c r="L5" s="531"/>
      <c r="M5" s="526"/>
      <c r="N5" s="526"/>
      <c r="O5" s="526"/>
      <c r="P5" s="526"/>
      <c r="Q5" s="530"/>
      <c r="R5" s="532"/>
      <c r="S5" s="526"/>
    </row>
    <row r="6" spans="2:19" s="208" customFormat="1" ht="54" customHeight="1" thickBot="1">
      <c r="B6" s="533" t="s">
        <v>283</v>
      </c>
      <c r="C6" s="533" t="s">
        <v>111</v>
      </c>
      <c r="D6" s="356" t="s">
        <v>436</v>
      </c>
      <c r="E6" s="356" t="s">
        <v>437</v>
      </c>
      <c r="F6" s="533" t="s">
        <v>112</v>
      </c>
      <c r="G6" s="533" t="s">
        <v>113</v>
      </c>
      <c r="H6" s="534" t="s">
        <v>114</v>
      </c>
      <c r="I6" s="534" t="s">
        <v>115</v>
      </c>
      <c r="J6" s="534" t="s">
        <v>116</v>
      </c>
      <c r="K6" s="533" t="s">
        <v>117</v>
      </c>
      <c r="L6" s="535" t="s">
        <v>118</v>
      </c>
      <c r="M6" s="533" t="s">
        <v>119</v>
      </c>
      <c r="N6" s="533" t="s">
        <v>120</v>
      </c>
      <c r="O6" s="533" t="s">
        <v>121</v>
      </c>
      <c r="P6" s="533" t="s">
        <v>122</v>
      </c>
      <c r="Q6" s="533" t="s">
        <v>123</v>
      </c>
      <c r="R6" s="536" t="s">
        <v>124</v>
      </c>
      <c r="S6" s="533" t="s">
        <v>158</v>
      </c>
    </row>
    <row r="7" spans="2:19" ht="12">
      <c r="B7" s="268"/>
      <c r="C7" s="50"/>
      <c r="D7" s="50"/>
      <c r="E7" s="47"/>
      <c r="F7" s="47"/>
      <c r="G7" s="47"/>
      <c r="H7" s="288"/>
      <c r="I7" s="288"/>
      <c r="J7" s="288"/>
      <c r="K7" s="172"/>
      <c r="L7" s="310"/>
      <c r="M7" s="176"/>
      <c r="N7" s="176" t="s">
        <v>369</v>
      </c>
      <c r="O7" s="176"/>
      <c r="P7" s="177"/>
      <c r="Q7" s="296"/>
      <c r="R7" s="179"/>
      <c r="S7" s="266"/>
    </row>
    <row r="8" spans="2:19" ht="12">
      <c r="B8" s="537" t="s">
        <v>295</v>
      </c>
      <c r="C8" s="49" t="s">
        <v>354</v>
      </c>
      <c r="D8" s="48" t="s">
        <v>361</v>
      </c>
      <c r="E8" s="48" t="s">
        <v>361</v>
      </c>
      <c r="F8" s="48" t="s">
        <v>362</v>
      </c>
      <c r="G8" s="477">
        <v>0.5141388174807198</v>
      </c>
      <c r="H8" s="289">
        <v>1500000000</v>
      </c>
      <c r="I8" s="289">
        <v>1500000000</v>
      </c>
      <c r="J8" s="289">
        <v>0</v>
      </c>
      <c r="K8" s="193" t="s">
        <v>365</v>
      </c>
      <c r="L8" s="77">
        <v>-0.0002</v>
      </c>
      <c r="M8" s="208" t="s">
        <v>369</v>
      </c>
      <c r="N8" s="227" t="s">
        <v>369</v>
      </c>
      <c r="O8" s="208" t="s">
        <v>369</v>
      </c>
      <c r="P8" s="227" t="s">
        <v>369</v>
      </c>
      <c r="Q8" s="297">
        <v>39508</v>
      </c>
      <c r="R8" s="85">
        <v>39508</v>
      </c>
      <c r="S8" s="267" t="s">
        <v>424</v>
      </c>
    </row>
    <row r="9" spans="2:19" ht="12">
      <c r="B9" s="537" t="s">
        <v>297</v>
      </c>
      <c r="C9" s="49" t="s">
        <v>355</v>
      </c>
      <c r="D9" s="48" t="s">
        <v>361</v>
      </c>
      <c r="E9" s="48" t="s">
        <v>361</v>
      </c>
      <c r="F9" s="48" t="s">
        <v>363</v>
      </c>
      <c r="G9" s="477" t="s">
        <v>369</v>
      </c>
      <c r="H9" s="289">
        <v>600000000</v>
      </c>
      <c r="I9" s="289">
        <v>600000000</v>
      </c>
      <c r="J9" s="289">
        <v>0</v>
      </c>
      <c r="K9" s="193" t="s">
        <v>366</v>
      </c>
      <c r="L9" s="77">
        <v>0.0003</v>
      </c>
      <c r="M9" s="208" t="s">
        <v>369</v>
      </c>
      <c r="N9" s="227" t="s">
        <v>369</v>
      </c>
      <c r="O9" s="208" t="s">
        <v>369</v>
      </c>
      <c r="P9" s="227" t="s">
        <v>369</v>
      </c>
      <c r="Q9" s="297">
        <v>40544</v>
      </c>
      <c r="R9" s="85">
        <v>44013</v>
      </c>
      <c r="S9" s="267" t="s">
        <v>424</v>
      </c>
    </row>
    <row r="10" spans="2:19" ht="12">
      <c r="B10" s="537" t="s">
        <v>298</v>
      </c>
      <c r="C10" s="49" t="s">
        <v>370</v>
      </c>
      <c r="D10" s="48" t="s">
        <v>375</v>
      </c>
      <c r="E10" s="48" t="s">
        <v>375</v>
      </c>
      <c r="F10" s="48" t="s">
        <v>362</v>
      </c>
      <c r="G10" s="477">
        <v>0.5141441043095559</v>
      </c>
      <c r="H10" s="289">
        <v>57200000</v>
      </c>
      <c r="I10" s="289">
        <v>57200000</v>
      </c>
      <c r="J10" s="289">
        <v>0</v>
      </c>
      <c r="K10" s="193" t="s">
        <v>367</v>
      </c>
      <c r="L10" s="77">
        <v>0.0009</v>
      </c>
      <c r="M10" s="208" t="s">
        <v>369</v>
      </c>
      <c r="N10" s="227" t="s">
        <v>369</v>
      </c>
      <c r="O10" s="208" t="s">
        <v>369</v>
      </c>
      <c r="P10" s="227" t="s">
        <v>369</v>
      </c>
      <c r="Q10" s="297">
        <v>40544</v>
      </c>
      <c r="R10" s="85">
        <v>51318</v>
      </c>
      <c r="S10" s="267" t="s">
        <v>419</v>
      </c>
    </row>
    <row r="11" spans="2:19" ht="12">
      <c r="B11" s="537" t="s">
        <v>299</v>
      </c>
      <c r="C11" s="49" t="s">
        <v>371</v>
      </c>
      <c r="D11" s="48" t="s">
        <v>375</v>
      </c>
      <c r="E11" s="48" t="s">
        <v>375</v>
      </c>
      <c r="F11" s="48" t="s">
        <v>364</v>
      </c>
      <c r="G11" s="477">
        <v>0.6839711364180431</v>
      </c>
      <c r="H11" s="289">
        <v>21400000</v>
      </c>
      <c r="I11" s="289">
        <v>21400000</v>
      </c>
      <c r="J11" s="289">
        <v>0</v>
      </c>
      <c r="K11" s="193" t="s">
        <v>368</v>
      </c>
      <c r="L11" s="77">
        <v>0.0009</v>
      </c>
      <c r="M11" s="208" t="s">
        <v>369</v>
      </c>
      <c r="N11" s="227" t="s">
        <v>369</v>
      </c>
      <c r="O11" s="208" t="s">
        <v>369</v>
      </c>
      <c r="P11" s="227" t="s">
        <v>369</v>
      </c>
      <c r="Q11" s="297">
        <v>40544</v>
      </c>
      <c r="R11" s="85">
        <v>51318</v>
      </c>
      <c r="S11" s="267" t="s">
        <v>419</v>
      </c>
    </row>
    <row r="12" spans="2:19" ht="12">
      <c r="B12" s="537" t="s">
        <v>300</v>
      </c>
      <c r="C12" s="49" t="s">
        <v>381</v>
      </c>
      <c r="D12" s="48" t="s">
        <v>389</v>
      </c>
      <c r="E12" s="48" t="s">
        <v>389</v>
      </c>
      <c r="F12" s="48" t="s">
        <v>362</v>
      </c>
      <c r="G12" s="477">
        <v>0.514125600884296</v>
      </c>
      <c r="H12" s="289">
        <v>30300000</v>
      </c>
      <c r="I12" s="289">
        <v>30300000</v>
      </c>
      <c r="J12" s="289">
        <v>0</v>
      </c>
      <c r="K12" s="193" t="s">
        <v>367</v>
      </c>
      <c r="L12" s="77">
        <v>0.0028</v>
      </c>
      <c r="M12" s="208" t="s">
        <v>369</v>
      </c>
      <c r="N12" s="227" t="s">
        <v>369</v>
      </c>
      <c r="O12" s="208" t="s">
        <v>369</v>
      </c>
      <c r="P12" s="227" t="s">
        <v>369</v>
      </c>
      <c r="Q12" s="297">
        <v>40544</v>
      </c>
      <c r="R12" s="85">
        <v>44013</v>
      </c>
      <c r="S12" s="267" t="s">
        <v>419</v>
      </c>
    </row>
    <row r="13" spans="2:19" ht="12">
      <c r="B13" s="537" t="s">
        <v>301</v>
      </c>
      <c r="C13" s="49" t="s">
        <v>382</v>
      </c>
      <c r="D13" s="48" t="s">
        <v>389</v>
      </c>
      <c r="E13" s="48" t="s">
        <v>389</v>
      </c>
      <c r="F13" s="48" t="s">
        <v>364</v>
      </c>
      <c r="G13" s="477">
        <v>0.6839664582848858</v>
      </c>
      <c r="H13" s="289">
        <v>22700000</v>
      </c>
      <c r="I13" s="289">
        <v>22700000</v>
      </c>
      <c r="J13" s="289">
        <v>0</v>
      </c>
      <c r="K13" s="193" t="s">
        <v>368</v>
      </c>
      <c r="L13" s="77">
        <v>0.0028</v>
      </c>
      <c r="M13" s="208" t="s">
        <v>369</v>
      </c>
      <c r="N13" s="227" t="s">
        <v>369</v>
      </c>
      <c r="O13" s="208" t="s">
        <v>369</v>
      </c>
      <c r="P13" s="227" t="s">
        <v>369</v>
      </c>
      <c r="Q13" s="297">
        <v>40544</v>
      </c>
      <c r="R13" s="85">
        <v>44013</v>
      </c>
      <c r="S13" s="267" t="s">
        <v>419</v>
      </c>
    </row>
    <row r="14" spans="2:19" ht="12">
      <c r="B14" s="537" t="s">
        <v>302</v>
      </c>
      <c r="C14" s="49" t="s">
        <v>383</v>
      </c>
      <c r="D14" s="48" t="s">
        <v>389</v>
      </c>
      <c r="E14" s="48" t="s">
        <v>389</v>
      </c>
      <c r="F14" s="48" t="s">
        <v>363</v>
      </c>
      <c r="G14" s="477" t="s">
        <v>369</v>
      </c>
      <c r="H14" s="289">
        <v>15550000</v>
      </c>
      <c r="I14" s="289">
        <v>15500000</v>
      </c>
      <c r="J14" s="289">
        <v>0</v>
      </c>
      <c r="K14" s="193" t="s">
        <v>366</v>
      </c>
      <c r="L14" s="77">
        <v>0.0028</v>
      </c>
      <c r="M14" s="208" t="s">
        <v>369</v>
      </c>
      <c r="N14" s="227" t="s">
        <v>369</v>
      </c>
      <c r="O14" s="208" t="s">
        <v>369</v>
      </c>
      <c r="P14" s="227" t="s">
        <v>369</v>
      </c>
      <c r="Q14" s="297">
        <v>40544</v>
      </c>
      <c r="R14" s="85">
        <v>44013</v>
      </c>
      <c r="S14" s="267" t="s">
        <v>419</v>
      </c>
    </row>
    <row r="15" spans="2:19" ht="12">
      <c r="B15" s="537" t="s">
        <v>303</v>
      </c>
      <c r="C15" s="49" t="s">
        <v>356</v>
      </c>
      <c r="D15" s="48" t="s">
        <v>361</v>
      </c>
      <c r="E15" s="48" t="s">
        <v>361</v>
      </c>
      <c r="F15" s="48" t="s">
        <v>362</v>
      </c>
      <c r="G15" s="477">
        <v>0.5149330587023687</v>
      </c>
      <c r="H15" s="289">
        <v>1500000000</v>
      </c>
      <c r="I15" s="289">
        <v>1500000000</v>
      </c>
      <c r="J15" s="289">
        <v>0</v>
      </c>
      <c r="K15" s="193" t="s">
        <v>367</v>
      </c>
      <c r="L15" s="77">
        <v>0.0005</v>
      </c>
      <c r="M15" s="208" t="s">
        <v>369</v>
      </c>
      <c r="N15" s="227" t="s">
        <v>369</v>
      </c>
      <c r="O15" s="208" t="s">
        <v>369</v>
      </c>
      <c r="P15" s="227" t="s">
        <v>369</v>
      </c>
      <c r="Q15" s="297">
        <v>40544</v>
      </c>
      <c r="R15" s="85">
        <v>44378</v>
      </c>
      <c r="S15" s="267" t="s">
        <v>420</v>
      </c>
    </row>
    <row r="16" spans="2:19" ht="12">
      <c r="B16" s="537" t="s">
        <v>304</v>
      </c>
      <c r="C16" s="538" t="s">
        <v>372</v>
      </c>
      <c r="D16" s="539" t="s">
        <v>375</v>
      </c>
      <c r="E16" s="539" t="s">
        <v>375</v>
      </c>
      <c r="F16" s="48" t="s">
        <v>364</v>
      </c>
      <c r="G16" s="477">
        <v>0.6839945280437757</v>
      </c>
      <c r="H16" s="301">
        <v>26300000</v>
      </c>
      <c r="I16" s="305">
        <v>26300000</v>
      </c>
      <c r="J16" s="305">
        <v>0</v>
      </c>
      <c r="K16" s="193" t="s">
        <v>368</v>
      </c>
      <c r="L16" s="300">
        <v>0.0014</v>
      </c>
      <c r="M16" s="208" t="s">
        <v>369</v>
      </c>
      <c r="N16" s="227" t="s">
        <v>369</v>
      </c>
      <c r="O16" s="208" t="s">
        <v>369</v>
      </c>
      <c r="P16" s="227" t="s">
        <v>369</v>
      </c>
      <c r="Q16" s="297">
        <v>40544</v>
      </c>
      <c r="R16" s="85">
        <v>51318</v>
      </c>
      <c r="S16" s="48" t="s">
        <v>419</v>
      </c>
    </row>
    <row r="17" spans="2:19" ht="12">
      <c r="B17" s="537" t="s">
        <v>308</v>
      </c>
      <c r="C17" s="540" t="s">
        <v>376</v>
      </c>
      <c r="D17" s="541" t="s">
        <v>380</v>
      </c>
      <c r="E17" s="541" t="s">
        <v>380</v>
      </c>
      <c r="F17" s="541" t="s">
        <v>364</v>
      </c>
      <c r="G17" s="542">
        <v>0.6839617802157215</v>
      </c>
      <c r="H17" s="543">
        <v>10600000</v>
      </c>
      <c r="I17" s="544">
        <v>10600000</v>
      </c>
      <c r="J17" s="544">
        <v>0</v>
      </c>
      <c r="K17" s="545" t="s">
        <v>368</v>
      </c>
      <c r="L17" s="546">
        <v>0.0022</v>
      </c>
      <c r="M17" s="208" t="s">
        <v>369</v>
      </c>
      <c r="N17" s="541" t="s">
        <v>369</v>
      </c>
      <c r="O17" s="208" t="s">
        <v>369</v>
      </c>
      <c r="P17" s="541" t="s">
        <v>369</v>
      </c>
      <c r="Q17" s="297">
        <v>40544</v>
      </c>
      <c r="R17" s="85">
        <v>51318</v>
      </c>
      <c r="S17" s="541" t="s">
        <v>419</v>
      </c>
    </row>
    <row r="18" spans="2:19" ht="12">
      <c r="B18" s="537" t="s">
        <v>309</v>
      </c>
      <c r="C18" s="540" t="s">
        <v>377</v>
      </c>
      <c r="D18" s="541" t="s">
        <v>380</v>
      </c>
      <c r="E18" s="541" t="s">
        <v>380</v>
      </c>
      <c r="F18" s="541" t="s">
        <v>363</v>
      </c>
      <c r="G18" s="542" t="s">
        <v>369</v>
      </c>
      <c r="H18" s="543">
        <v>10800000</v>
      </c>
      <c r="I18" s="544">
        <v>10800000</v>
      </c>
      <c r="J18" s="544">
        <v>0</v>
      </c>
      <c r="K18" s="545" t="s">
        <v>366</v>
      </c>
      <c r="L18" s="546">
        <v>0.0022</v>
      </c>
      <c r="M18" s="208" t="s">
        <v>369</v>
      </c>
      <c r="N18" s="541" t="s">
        <v>369</v>
      </c>
      <c r="O18" s="208" t="s">
        <v>369</v>
      </c>
      <c r="P18" s="541" t="s">
        <v>369</v>
      </c>
      <c r="Q18" s="297">
        <v>40544</v>
      </c>
      <c r="R18" s="85">
        <v>51318</v>
      </c>
      <c r="S18" s="541" t="s">
        <v>419</v>
      </c>
    </row>
    <row r="19" spans="2:19" ht="12">
      <c r="B19" s="537" t="s">
        <v>305</v>
      </c>
      <c r="C19" s="540" t="s">
        <v>384</v>
      </c>
      <c r="D19" s="541" t="s">
        <v>389</v>
      </c>
      <c r="E19" s="48" t="s">
        <v>389</v>
      </c>
      <c r="F19" s="541" t="s">
        <v>362</v>
      </c>
      <c r="G19" s="542">
        <v>0.5142868897986053</v>
      </c>
      <c r="H19" s="543">
        <v>9800000</v>
      </c>
      <c r="I19" s="544">
        <v>9800000</v>
      </c>
      <c r="J19" s="544">
        <v>0</v>
      </c>
      <c r="K19" s="545" t="s">
        <v>367</v>
      </c>
      <c r="L19" s="546">
        <v>0.0042</v>
      </c>
      <c r="M19" s="208" t="s">
        <v>369</v>
      </c>
      <c r="N19" s="541" t="s">
        <v>369</v>
      </c>
      <c r="O19" s="208" t="s">
        <v>369</v>
      </c>
      <c r="P19" s="541" t="s">
        <v>369</v>
      </c>
      <c r="Q19" s="297">
        <v>40544</v>
      </c>
      <c r="R19" s="85">
        <v>44013</v>
      </c>
      <c r="S19" s="541" t="s">
        <v>419</v>
      </c>
    </row>
    <row r="20" spans="2:19" ht="12">
      <c r="B20" s="537" t="s">
        <v>306</v>
      </c>
      <c r="C20" s="540" t="s">
        <v>385</v>
      </c>
      <c r="D20" s="541" t="s">
        <v>389</v>
      </c>
      <c r="E20" s="48" t="s">
        <v>389</v>
      </c>
      <c r="F20" s="541" t="s">
        <v>364</v>
      </c>
      <c r="G20" s="542">
        <v>0.6839711364180431</v>
      </c>
      <c r="H20" s="543">
        <v>21900000</v>
      </c>
      <c r="I20" s="544">
        <v>21900000</v>
      </c>
      <c r="J20" s="544">
        <v>0</v>
      </c>
      <c r="K20" s="545" t="s">
        <v>368</v>
      </c>
      <c r="L20" s="546">
        <v>0.0042</v>
      </c>
      <c r="M20" s="208" t="s">
        <v>369</v>
      </c>
      <c r="N20" s="541" t="s">
        <v>369</v>
      </c>
      <c r="O20" s="208" t="s">
        <v>369</v>
      </c>
      <c r="P20" s="541" t="s">
        <v>369</v>
      </c>
      <c r="Q20" s="297">
        <v>40544</v>
      </c>
      <c r="R20" s="85">
        <v>44013</v>
      </c>
      <c r="S20" s="541" t="s">
        <v>419</v>
      </c>
    </row>
    <row r="21" spans="2:19" ht="12">
      <c r="B21" s="537" t="s">
        <v>307</v>
      </c>
      <c r="C21" s="540" t="s">
        <v>386</v>
      </c>
      <c r="D21" s="541" t="s">
        <v>389</v>
      </c>
      <c r="E21" s="48" t="s">
        <v>389</v>
      </c>
      <c r="F21" s="541" t="s">
        <v>363</v>
      </c>
      <c r="G21" s="542" t="s">
        <v>369</v>
      </c>
      <c r="H21" s="543">
        <v>5000000</v>
      </c>
      <c r="I21" s="544">
        <v>5000000</v>
      </c>
      <c r="J21" s="544">
        <v>0</v>
      </c>
      <c r="K21" s="545" t="s">
        <v>366</v>
      </c>
      <c r="L21" s="546">
        <v>0.0042</v>
      </c>
      <c r="M21" s="208" t="s">
        <v>369</v>
      </c>
      <c r="N21" s="541" t="s">
        <v>369</v>
      </c>
      <c r="O21" s="208" t="s">
        <v>369</v>
      </c>
      <c r="P21" s="541" t="s">
        <v>369</v>
      </c>
      <c r="Q21" s="297">
        <v>40544</v>
      </c>
      <c r="R21" s="85">
        <v>44013</v>
      </c>
      <c r="S21" s="541" t="s">
        <v>419</v>
      </c>
    </row>
    <row r="22" spans="2:19" ht="12">
      <c r="B22" s="537" t="s">
        <v>310</v>
      </c>
      <c r="C22" s="540" t="s">
        <v>357</v>
      </c>
      <c r="D22" s="541" t="s">
        <v>361</v>
      </c>
      <c r="E22" s="541" t="s">
        <v>361</v>
      </c>
      <c r="F22" s="541" t="s">
        <v>362</v>
      </c>
      <c r="G22" s="542">
        <v>0.5144562197756971</v>
      </c>
      <c r="H22" s="543">
        <v>1600000000</v>
      </c>
      <c r="I22" s="544">
        <v>1600000000</v>
      </c>
      <c r="J22" s="544">
        <v>0</v>
      </c>
      <c r="K22" s="545" t="s">
        <v>367</v>
      </c>
      <c r="L22" s="546">
        <v>0.0008</v>
      </c>
      <c r="M22" s="208" t="s">
        <v>369</v>
      </c>
      <c r="N22" s="541" t="s">
        <v>369</v>
      </c>
      <c r="O22" s="208" t="s">
        <v>369</v>
      </c>
      <c r="P22" s="541" t="s">
        <v>369</v>
      </c>
      <c r="Q22" s="547">
        <v>40634</v>
      </c>
      <c r="R22" s="85">
        <v>51318</v>
      </c>
      <c r="S22" s="541" t="s">
        <v>419</v>
      </c>
    </row>
    <row r="23" spans="2:19" ht="12">
      <c r="B23" s="537" t="s">
        <v>311</v>
      </c>
      <c r="C23" s="540" t="s">
        <v>358</v>
      </c>
      <c r="D23" s="541" t="s">
        <v>361</v>
      </c>
      <c r="E23" s="541" t="s">
        <v>361</v>
      </c>
      <c r="F23" s="541" t="s">
        <v>364</v>
      </c>
      <c r="G23" s="542">
        <v>0.6839992065609204</v>
      </c>
      <c r="H23" s="543">
        <v>1500000000</v>
      </c>
      <c r="I23" s="544">
        <v>1500000000</v>
      </c>
      <c r="J23" s="544">
        <v>0</v>
      </c>
      <c r="K23" s="545" t="s">
        <v>368</v>
      </c>
      <c r="L23" s="546">
        <v>0.001</v>
      </c>
      <c r="M23" s="208" t="s">
        <v>369</v>
      </c>
      <c r="N23" s="541" t="s">
        <v>369</v>
      </c>
      <c r="O23" s="208" t="s">
        <v>369</v>
      </c>
      <c r="P23" s="541" t="s">
        <v>369</v>
      </c>
      <c r="Q23" s="547">
        <v>40634</v>
      </c>
      <c r="R23" s="85">
        <v>51318</v>
      </c>
      <c r="S23" s="541" t="s">
        <v>419</v>
      </c>
    </row>
    <row r="24" spans="2:19" ht="12">
      <c r="B24" s="537" t="s">
        <v>312</v>
      </c>
      <c r="C24" s="540" t="s">
        <v>359</v>
      </c>
      <c r="D24" s="541" t="s">
        <v>361</v>
      </c>
      <c r="E24" s="541" t="s">
        <v>361</v>
      </c>
      <c r="F24" s="541" t="s">
        <v>363</v>
      </c>
      <c r="G24" s="542" t="s">
        <v>369</v>
      </c>
      <c r="H24" s="543">
        <v>800000000</v>
      </c>
      <c r="I24" s="544">
        <v>800000000</v>
      </c>
      <c r="J24" s="544">
        <v>0</v>
      </c>
      <c r="K24" s="545" t="s">
        <v>366</v>
      </c>
      <c r="L24" s="546">
        <v>0.001</v>
      </c>
      <c r="M24" s="208" t="s">
        <v>369</v>
      </c>
      <c r="N24" s="541" t="s">
        <v>369</v>
      </c>
      <c r="O24" s="208" t="s">
        <v>369</v>
      </c>
      <c r="P24" s="541" t="s">
        <v>369</v>
      </c>
      <c r="Q24" s="547">
        <v>40634</v>
      </c>
      <c r="R24" s="85">
        <v>51318</v>
      </c>
      <c r="S24" s="541" t="s">
        <v>419</v>
      </c>
    </row>
    <row r="25" spans="2:19" ht="12">
      <c r="B25" s="537" t="s">
        <v>313</v>
      </c>
      <c r="C25" s="540" t="s">
        <v>373</v>
      </c>
      <c r="D25" s="541" t="s">
        <v>375</v>
      </c>
      <c r="E25" s="541" t="s">
        <v>375</v>
      </c>
      <c r="F25" s="541" t="s">
        <v>364</v>
      </c>
      <c r="G25" s="542">
        <v>0.6839851712014883</v>
      </c>
      <c r="H25" s="543">
        <v>46700000</v>
      </c>
      <c r="I25" s="544">
        <v>46700000</v>
      </c>
      <c r="J25" s="544">
        <v>0</v>
      </c>
      <c r="K25" s="545" t="s">
        <v>368</v>
      </c>
      <c r="L25" s="546">
        <v>0.0014</v>
      </c>
      <c r="M25" s="208" t="s">
        <v>369</v>
      </c>
      <c r="N25" s="541" t="s">
        <v>369</v>
      </c>
      <c r="O25" s="208" t="s">
        <v>369</v>
      </c>
      <c r="P25" s="541" t="s">
        <v>369</v>
      </c>
      <c r="Q25" s="297">
        <v>40544</v>
      </c>
      <c r="R25" s="85">
        <v>51318</v>
      </c>
      <c r="S25" s="541" t="s">
        <v>419</v>
      </c>
    </row>
    <row r="26" spans="2:19" ht="12">
      <c r="B26" s="537" t="s">
        <v>314</v>
      </c>
      <c r="C26" s="540" t="s">
        <v>374</v>
      </c>
      <c r="D26" s="541" t="s">
        <v>375</v>
      </c>
      <c r="E26" s="541" t="s">
        <v>375</v>
      </c>
      <c r="F26" s="541" t="s">
        <v>363</v>
      </c>
      <c r="G26" s="542" t="s">
        <v>369</v>
      </c>
      <c r="H26" s="543">
        <v>48000000</v>
      </c>
      <c r="I26" s="544">
        <v>48000000</v>
      </c>
      <c r="J26" s="544">
        <v>0</v>
      </c>
      <c r="K26" s="545" t="s">
        <v>366</v>
      </c>
      <c r="L26" s="546">
        <v>0.0014</v>
      </c>
      <c r="M26" s="208" t="s">
        <v>369</v>
      </c>
      <c r="N26" s="541" t="s">
        <v>369</v>
      </c>
      <c r="O26" s="208" t="s">
        <v>369</v>
      </c>
      <c r="P26" s="541" t="s">
        <v>369</v>
      </c>
      <c r="Q26" s="297">
        <v>40544</v>
      </c>
      <c r="R26" s="85">
        <v>51318</v>
      </c>
      <c r="S26" s="541" t="s">
        <v>419</v>
      </c>
    </row>
    <row r="27" spans="2:19" ht="12">
      <c r="B27" s="537" t="s">
        <v>315</v>
      </c>
      <c r="C27" s="540" t="s">
        <v>378</v>
      </c>
      <c r="D27" s="541" t="s">
        <v>380</v>
      </c>
      <c r="E27" s="541" t="s">
        <v>380</v>
      </c>
      <c r="F27" s="541" t="s">
        <v>364</v>
      </c>
      <c r="G27" s="542">
        <v>0.6839992065609204</v>
      </c>
      <c r="H27" s="543">
        <v>28000000</v>
      </c>
      <c r="I27" s="544">
        <v>28000000</v>
      </c>
      <c r="J27" s="544">
        <v>0</v>
      </c>
      <c r="K27" s="545" t="s">
        <v>368</v>
      </c>
      <c r="L27" s="546">
        <v>0.0022</v>
      </c>
      <c r="M27" s="208" t="s">
        <v>369</v>
      </c>
      <c r="N27" s="541" t="s">
        <v>369</v>
      </c>
      <c r="O27" s="208" t="s">
        <v>369</v>
      </c>
      <c r="P27" s="541" t="s">
        <v>369</v>
      </c>
      <c r="Q27" s="297">
        <v>40544</v>
      </c>
      <c r="R27" s="85">
        <v>51318</v>
      </c>
      <c r="S27" s="541" t="s">
        <v>419</v>
      </c>
    </row>
    <row r="28" spans="2:19" ht="12">
      <c r="B28" s="537" t="s">
        <v>316</v>
      </c>
      <c r="C28" s="538" t="s">
        <v>379</v>
      </c>
      <c r="D28" s="539" t="s">
        <v>380</v>
      </c>
      <c r="E28" s="539" t="s">
        <v>380</v>
      </c>
      <c r="F28" s="539" t="s">
        <v>363</v>
      </c>
      <c r="G28" s="548" t="s">
        <v>369</v>
      </c>
      <c r="H28" s="549">
        <v>28800000</v>
      </c>
      <c r="I28" s="550">
        <v>28800000</v>
      </c>
      <c r="J28" s="550">
        <v>0</v>
      </c>
      <c r="K28" s="551" t="s">
        <v>366</v>
      </c>
      <c r="L28" s="552">
        <v>0.0022</v>
      </c>
      <c r="M28" s="208" t="s">
        <v>369</v>
      </c>
      <c r="N28" s="539" t="s">
        <v>369</v>
      </c>
      <c r="O28" s="208" t="s">
        <v>369</v>
      </c>
      <c r="P28" s="539" t="s">
        <v>369</v>
      </c>
      <c r="Q28" s="297">
        <v>40544</v>
      </c>
      <c r="R28" s="85">
        <v>51318</v>
      </c>
      <c r="S28" s="539" t="s">
        <v>419</v>
      </c>
    </row>
    <row r="29" spans="2:19" ht="12">
      <c r="B29" s="537" t="s">
        <v>317</v>
      </c>
      <c r="C29" s="538" t="s">
        <v>387</v>
      </c>
      <c r="D29" s="539" t="s">
        <v>389</v>
      </c>
      <c r="E29" s="48" t="s">
        <v>389</v>
      </c>
      <c r="F29" s="539" t="s">
        <v>364</v>
      </c>
      <c r="G29" s="548">
        <v>0.6839945280437757</v>
      </c>
      <c r="H29" s="549">
        <v>86900000</v>
      </c>
      <c r="I29" s="550">
        <v>86900000</v>
      </c>
      <c r="J29" s="550">
        <v>0</v>
      </c>
      <c r="K29" s="551" t="s">
        <v>368</v>
      </c>
      <c r="L29" s="552">
        <v>0.0042</v>
      </c>
      <c r="M29" s="208" t="s">
        <v>369</v>
      </c>
      <c r="N29" s="539" t="s">
        <v>369</v>
      </c>
      <c r="O29" s="208" t="s">
        <v>369</v>
      </c>
      <c r="P29" s="539" t="s">
        <v>369</v>
      </c>
      <c r="Q29" s="297">
        <v>40544</v>
      </c>
      <c r="R29" s="85">
        <v>44013</v>
      </c>
      <c r="S29" s="539" t="s">
        <v>419</v>
      </c>
    </row>
    <row r="30" spans="2:19" ht="12">
      <c r="B30" s="537" t="s">
        <v>318</v>
      </c>
      <c r="C30" s="538" t="s">
        <v>388</v>
      </c>
      <c r="D30" s="539" t="s">
        <v>389</v>
      </c>
      <c r="E30" s="48" t="s">
        <v>389</v>
      </c>
      <c r="F30" s="539" t="s">
        <v>363</v>
      </c>
      <c r="G30" s="548" t="s">
        <v>369</v>
      </c>
      <c r="H30" s="549">
        <v>25500000</v>
      </c>
      <c r="I30" s="550">
        <v>25500000</v>
      </c>
      <c r="J30" s="550">
        <v>0</v>
      </c>
      <c r="K30" s="551" t="s">
        <v>368</v>
      </c>
      <c r="L30" s="552">
        <v>0.0042</v>
      </c>
      <c r="M30" s="208" t="s">
        <v>369</v>
      </c>
      <c r="N30" s="539" t="s">
        <v>369</v>
      </c>
      <c r="O30" s="208" t="s">
        <v>369</v>
      </c>
      <c r="P30" s="539" t="s">
        <v>369</v>
      </c>
      <c r="Q30" s="297">
        <v>40544</v>
      </c>
      <c r="R30" s="85">
        <v>44013</v>
      </c>
      <c r="S30" s="539" t="s">
        <v>419</v>
      </c>
    </row>
    <row r="31" spans="2:19" ht="12.75" thickBot="1">
      <c r="B31" s="553" t="s">
        <v>319</v>
      </c>
      <c r="C31" s="554" t="s">
        <v>360</v>
      </c>
      <c r="D31" s="555" t="s">
        <v>361</v>
      </c>
      <c r="E31" s="555" t="s">
        <v>361</v>
      </c>
      <c r="F31" s="555" t="s">
        <v>362</v>
      </c>
      <c r="G31" s="556">
        <v>0.5148005148005148</v>
      </c>
      <c r="H31" s="557">
        <v>1000000000</v>
      </c>
      <c r="I31" s="558">
        <v>0</v>
      </c>
      <c r="J31" s="558">
        <v>1000000000</v>
      </c>
      <c r="K31" s="559" t="s">
        <v>367</v>
      </c>
      <c r="L31" s="560">
        <v>0.001</v>
      </c>
      <c r="M31" s="561">
        <f>VLOOKUP(K31,'[2]Sheet1'!A:B,2,FALSE)+'[2]Page 6'!L31</f>
        <v>0.0050306</v>
      </c>
      <c r="N31" s="555" t="s">
        <v>527</v>
      </c>
      <c r="O31" s="562">
        <v>40925</v>
      </c>
      <c r="P31" s="563">
        <v>1285597.7777777775</v>
      </c>
      <c r="Q31" s="564">
        <v>41183</v>
      </c>
      <c r="R31" s="316">
        <v>47665</v>
      </c>
      <c r="S31" s="555" t="s">
        <v>424</v>
      </c>
    </row>
    <row r="32" spans="2:11" ht="12">
      <c r="B32" s="565" t="s">
        <v>528</v>
      </c>
      <c r="J32" s="307"/>
      <c r="K32" s="292"/>
    </row>
    <row r="33" spans="10:11" ht="12">
      <c r="J33" s="308"/>
      <c r="K33" s="293"/>
    </row>
    <row r="34" ht="12">
      <c r="K34" s="293"/>
    </row>
    <row r="35" spans="2:19" ht="12">
      <c r="B35" s="525" t="s">
        <v>110</v>
      </c>
      <c r="C35" s="283">
        <v>39253</v>
      </c>
      <c r="D35" s="283"/>
      <c r="E35" s="285"/>
      <c r="F35" s="298"/>
      <c r="G35" s="285"/>
      <c r="H35" s="287"/>
      <c r="I35" s="673" t="s">
        <v>284</v>
      </c>
      <c r="J35" s="673"/>
      <c r="K35" s="181"/>
      <c r="L35" s="87"/>
      <c r="M35" s="285"/>
      <c r="N35" s="285"/>
      <c r="O35" s="285"/>
      <c r="P35" s="285"/>
      <c r="Q35" s="181"/>
      <c r="R35" s="313"/>
      <c r="S35" s="285"/>
    </row>
    <row r="36" spans="2:19" ht="12.75" thickBot="1">
      <c r="B36" s="526"/>
      <c r="C36" s="527"/>
      <c r="D36" s="527"/>
      <c r="E36" s="526"/>
      <c r="F36" s="299"/>
      <c r="G36" s="526"/>
      <c r="H36" s="528"/>
      <c r="I36" s="529"/>
      <c r="J36" s="529"/>
      <c r="K36" s="530"/>
      <c r="L36" s="531"/>
      <c r="M36" s="526"/>
      <c r="N36" s="526"/>
      <c r="O36" s="526"/>
      <c r="P36" s="526"/>
      <c r="Q36" s="530"/>
      <c r="R36" s="532"/>
      <c r="S36" s="526"/>
    </row>
    <row r="37" spans="2:19" ht="54" customHeight="1" thickBot="1">
      <c r="B37" s="533" t="s">
        <v>285</v>
      </c>
      <c r="C37" s="566" t="s">
        <v>111</v>
      </c>
      <c r="D37" s="356" t="s">
        <v>436</v>
      </c>
      <c r="E37" s="356" t="s">
        <v>437</v>
      </c>
      <c r="F37" s="533" t="s">
        <v>112</v>
      </c>
      <c r="G37" s="533" t="s">
        <v>113</v>
      </c>
      <c r="H37" s="534" t="s">
        <v>114</v>
      </c>
      <c r="I37" s="567" t="s">
        <v>115</v>
      </c>
      <c r="J37" s="567" t="s">
        <v>116</v>
      </c>
      <c r="K37" s="568" t="s">
        <v>117</v>
      </c>
      <c r="L37" s="535" t="s">
        <v>118</v>
      </c>
      <c r="M37" s="533" t="s">
        <v>119</v>
      </c>
      <c r="N37" s="533" t="s">
        <v>120</v>
      </c>
      <c r="O37" s="533" t="s">
        <v>121</v>
      </c>
      <c r="P37" s="533" t="s">
        <v>122</v>
      </c>
      <c r="Q37" s="568" t="s">
        <v>123</v>
      </c>
      <c r="R37" s="536" t="s">
        <v>124</v>
      </c>
      <c r="S37" s="533" t="s">
        <v>158</v>
      </c>
    </row>
    <row r="38" spans="2:19" ht="12">
      <c r="B38" s="268"/>
      <c r="C38" s="50"/>
      <c r="D38" s="50"/>
      <c r="E38" s="47"/>
      <c r="F38" s="47"/>
      <c r="G38" s="47"/>
      <c r="H38" s="288"/>
      <c r="I38" s="288"/>
      <c r="J38" s="288"/>
      <c r="K38" s="172"/>
      <c r="L38" s="310"/>
      <c r="M38" s="176"/>
      <c r="N38" s="176"/>
      <c r="O38" s="176"/>
      <c r="P38" s="177"/>
      <c r="Q38" s="296"/>
      <c r="R38" s="179"/>
      <c r="S38" s="266"/>
    </row>
    <row r="39" spans="2:19" ht="12">
      <c r="B39" s="541" t="s">
        <v>295</v>
      </c>
      <c r="C39" s="49" t="s">
        <v>390</v>
      </c>
      <c r="D39" s="48" t="s">
        <v>361</v>
      </c>
      <c r="E39" s="48" t="s">
        <v>361</v>
      </c>
      <c r="F39" s="48" t="s">
        <v>362</v>
      </c>
      <c r="G39" s="477">
        <v>0.5020080321285141</v>
      </c>
      <c r="H39" s="289">
        <v>1225000000</v>
      </c>
      <c r="I39" s="289">
        <v>1225000000</v>
      </c>
      <c r="J39" s="289">
        <v>0</v>
      </c>
      <c r="K39" s="193" t="s">
        <v>365</v>
      </c>
      <c r="L39" s="226">
        <v>0.0003</v>
      </c>
      <c r="M39" s="195" t="s">
        <v>369</v>
      </c>
      <c r="N39" s="195" t="s">
        <v>369</v>
      </c>
      <c r="O39" s="195" t="s">
        <v>369</v>
      </c>
      <c r="P39" s="195" t="s">
        <v>369</v>
      </c>
      <c r="Q39" s="297">
        <v>40817</v>
      </c>
      <c r="R39" s="85">
        <v>44378</v>
      </c>
      <c r="S39" s="267" t="s">
        <v>420</v>
      </c>
    </row>
    <row r="40" spans="2:19" ht="12">
      <c r="B40" s="541" t="s">
        <v>296</v>
      </c>
      <c r="C40" s="49" t="s">
        <v>391</v>
      </c>
      <c r="D40" s="48" t="s">
        <v>361</v>
      </c>
      <c r="E40" s="48" t="s">
        <v>361</v>
      </c>
      <c r="F40" s="48" t="s">
        <v>364</v>
      </c>
      <c r="G40" s="477">
        <v>0.6793478260869565</v>
      </c>
      <c r="H40" s="289">
        <v>1200000000</v>
      </c>
      <c r="I40" s="289">
        <v>1200000000</v>
      </c>
      <c r="J40" s="289">
        <v>0</v>
      </c>
      <c r="K40" s="193" t="s">
        <v>368</v>
      </c>
      <c r="L40" s="226">
        <v>0.0004</v>
      </c>
      <c r="M40" s="195" t="s">
        <v>369</v>
      </c>
      <c r="N40" s="195" t="s">
        <v>369</v>
      </c>
      <c r="O40" s="195" t="s">
        <v>369</v>
      </c>
      <c r="P40" s="195" t="s">
        <v>369</v>
      </c>
      <c r="Q40" s="297">
        <v>40817</v>
      </c>
      <c r="R40" s="85">
        <v>44378</v>
      </c>
      <c r="S40" s="267" t="s">
        <v>420</v>
      </c>
    </row>
    <row r="41" spans="2:19" ht="12">
      <c r="B41" s="541" t="s">
        <v>320</v>
      </c>
      <c r="C41" s="49" t="s">
        <v>400</v>
      </c>
      <c r="D41" s="48" t="s">
        <v>375</v>
      </c>
      <c r="E41" s="48" t="s">
        <v>375</v>
      </c>
      <c r="F41" s="48" t="s">
        <v>362</v>
      </c>
      <c r="G41" s="477">
        <v>0.5020080321285141</v>
      </c>
      <c r="H41" s="289">
        <v>82000000</v>
      </c>
      <c r="I41" s="289">
        <v>82000000</v>
      </c>
      <c r="J41" s="289">
        <v>0</v>
      </c>
      <c r="K41" s="193" t="s">
        <v>411</v>
      </c>
      <c r="L41" s="226">
        <v>0.0007</v>
      </c>
      <c r="M41" s="195" t="s">
        <v>369</v>
      </c>
      <c r="N41" s="195" t="s">
        <v>369</v>
      </c>
      <c r="O41" s="195" t="s">
        <v>369</v>
      </c>
      <c r="P41" s="195" t="s">
        <v>369</v>
      </c>
      <c r="Q41" s="297">
        <v>40817</v>
      </c>
      <c r="R41" s="85">
        <v>51318</v>
      </c>
      <c r="S41" s="267" t="s">
        <v>419</v>
      </c>
    </row>
    <row r="42" spans="2:19" ht="12">
      <c r="B42" s="541" t="s">
        <v>321</v>
      </c>
      <c r="C42" s="49" t="s">
        <v>407</v>
      </c>
      <c r="D42" s="48" t="s">
        <v>389</v>
      </c>
      <c r="E42" s="48" t="s">
        <v>389</v>
      </c>
      <c r="F42" s="48" t="s">
        <v>362</v>
      </c>
      <c r="G42" s="477">
        <v>0.5020080321285141</v>
      </c>
      <c r="H42" s="289">
        <v>128400000</v>
      </c>
      <c r="I42" s="289">
        <v>128400000</v>
      </c>
      <c r="J42" s="289">
        <v>0</v>
      </c>
      <c r="K42" s="193" t="s">
        <v>411</v>
      </c>
      <c r="L42" s="226">
        <v>0.0023</v>
      </c>
      <c r="M42" s="195" t="s">
        <v>369</v>
      </c>
      <c r="N42" s="195" t="s">
        <v>369</v>
      </c>
      <c r="O42" s="195" t="s">
        <v>369</v>
      </c>
      <c r="P42" s="195" t="s">
        <v>369</v>
      </c>
      <c r="Q42" s="297">
        <v>40817</v>
      </c>
      <c r="R42" s="85">
        <v>51318</v>
      </c>
      <c r="S42" s="267" t="s">
        <v>419</v>
      </c>
    </row>
    <row r="43" spans="2:19" ht="12">
      <c r="B43" s="541" t="s">
        <v>303</v>
      </c>
      <c r="C43" s="49" t="s">
        <v>392</v>
      </c>
      <c r="D43" s="48" t="s">
        <v>361</v>
      </c>
      <c r="E43" s="48" t="s">
        <v>361</v>
      </c>
      <c r="F43" s="48" t="s">
        <v>398</v>
      </c>
      <c r="G43" s="477">
        <v>0.4723665564478035</v>
      </c>
      <c r="H43" s="289">
        <v>600000000</v>
      </c>
      <c r="I43" s="289">
        <v>600000000</v>
      </c>
      <c r="J43" s="289">
        <v>0</v>
      </c>
      <c r="K43" s="193" t="s">
        <v>399</v>
      </c>
      <c r="L43" s="226">
        <v>0.0008</v>
      </c>
      <c r="M43" s="195" t="s">
        <v>369</v>
      </c>
      <c r="N43" s="195" t="s">
        <v>369</v>
      </c>
      <c r="O43" s="195" t="s">
        <v>369</v>
      </c>
      <c r="P43" s="195" t="s">
        <v>369</v>
      </c>
      <c r="Q43" s="297">
        <v>40817</v>
      </c>
      <c r="R43" s="85">
        <v>44013</v>
      </c>
      <c r="S43" s="267" t="s">
        <v>424</v>
      </c>
    </row>
    <row r="44" spans="2:19" ht="12">
      <c r="B44" s="541" t="s">
        <v>322</v>
      </c>
      <c r="C44" s="49" t="s">
        <v>393</v>
      </c>
      <c r="D44" s="48" t="s">
        <v>361</v>
      </c>
      <c r="E44" s="48" t="s">
        <v>361</v>
      </c>
      <c r="F44" s="48" t="s">
        <v>362</v>
      </c>
      <c r="G44" s="477">
        <v>0.5020080321285141</v>
      </c>
      <c r="H44" s="289">
        <v>2750000000</v>
      </c>
      <c r="I44" s="289">
        <v>2750000000</v>
      </c>
      <c r="J44" s="289">
        <v>0</v>
      </c>
      <c r="K44" s="193" t="s">
        <v>367</v>
      </c>
      <c r="L44" s="226">
        <v>0.0005</v>
      </c>
      <c r="M44" s="195" t="s">
        <v>369</v>
      </c>
      <c r="N44" s="195" t="s">
        <v>369</v>
      </c>
      <c r="O44" s="195" t="s">
        <v>369</v>
      </c>
      <c r="P44" s="195" t="s">
        <v>369</v>
      </c>
      <c r="Q44" s="297">
        <v>40817</v>
      </c>
      <c r="R44" s="85">
        <v>44013</v>
      </c>
      <c r="S44" s="267" t="s">
        <v>424</v>
      </c>
    </row>
    <row r="45" spans="2:19" ht="12">
      <c r="B45" s="541" t="s">
        <v>323</v>
      </c>
      <c r="C45" s="49" t="s">
        <v>401</v>
      </c>
      <c r="D45" s="48" t="s">
        <v>375</v>
      </c>
      <c r="E45" s="48" t="s">
        <v>375</v>
      </c>
      <c r="F45" s="48" t="s">
        <v>362</v>
      </c>
      <c r="G45" s="477">
        <v>0.5020080321285141</v>
      </c>
      <c r="H45" s="289">
        <v>25000000</v>
      </c>
      <c r="I45" s="289">
        <v>25000000</v>
      </c>
      <c r="J45" s="289">
        <v>0</v>
      </c>
      <c r="K45" s="193" t="s">
        <v>411</v>
      </c>
      <c r="L45" s="226">
        <v>0.0012</v>
      </c>
      <c r="M45" s="195" t="s">
        <v>369</v>
      </c>
      <c r="N45" s="195" t="s">
        <v>369</v>
      </c>
      <c r="O45" s="195" t="s">
        <v>369</v>
      </c>
      <c r="P45" s="195" t="s">
        <v>369</v>
      </c>
      <c r="Q45" s="297">
        <v>40817</v>
      </c>
      <c r="R45" s="85">
        <v>44013</v>
      </c>
      <c r="S45" s="267" t="s">
        <v>419</v>
      </c>
    </row>
    <row r="46" spans="2:19" ht="12">
      <c r="B46" s="541" t="s">
        <v>304</v>
      </c>
      <c r="C46" s="538" t="s">
        <v>402</v>
      </c>
      <c r="D46" s="539" t="s">
        <v>375</v>
      </c>
      <c r="E46" s="48" t="s">
        <v>375</v>
      </c>
      <c r="F46" s="48" t="s">
        <v>364</v>
      </c>
      <c r="G46" s="477">
        <v>0.8716875871687587</v>
      </c>
      <c r="H46" s="301">
        <v>95000000</v>
      </c>
      <c r="I46" s="305">
        <v>95000000</v>
      </c>
      <c r="J46" s="305">
        <v>0</v>
      </c>
      <c r="K46" s="193" t="s">
        <v>368</v>
      </c>
      <c r="L46" s="300">
        <v>0.0013</v>
      </c>
      <c r="M46" s="195" t="s">
        <v>369</v>
      </c>
      <c r="N46" s="195" t="s">
        <v>369</v>
      </c>
      <c r="O46" s="195" t="s">
        <v>369</v>
      </c>
      <c r="P46" s="195" t="s">
        <v>369</v>
      </c>
      <c r="Q46" s="297">
        <v>40817</v>
      </c>
      <c r="R46" s="85">
        <v>44013</v>
      </c>
      <c r="S46" s="48" t="s">
        <v>419</v>
      </c>
    </row>
    <row r="47" spans="2:19" ht="12">
      <c r="B47" s="541" t="s">
        <v>324</v>
      </c>
      <c r="C47" s="540" t="s">
        <v>403</v>
      </c>
      <c r="D47" s="541" t="s">
        <v>375</v>
      </c>
      <c r="E47" s="48" t="s">
        <v>375</v>
      </c>
      <c r="F47" s="541" t="s">
        <v>363</v>
      </c>
      <c r="G47" s="542" t="s">
        <v>369</v>
      </c>
      <c r="H47" s="543">
        <v>50000000</v>
      </c>
      <c r="I47" s="544">
        <v>50000000</v>
      </c>
      <c r="J47" s="544">
        <v>0</v>
      </c>
      <c r="K47" s="545" t="s">
        <v>366</v>
      </c>
      <c r="L47" s="546">
        <v>0.0014</v>
      </c>
      <c r="M47" s="195" t="s">
        <v>369</v>
      </c>
      <c r="N47" s="195" t="s">
        <v>369</v>
      </c>
      <c r="O47" s="195" t="s">
        <v>369</v>
      </c>
      <c r="P47" s="195" t="s">
        <v>369</v>
      </c>
      <c r="Q47" s="297">
        <v>40817</v>
      </c>
      <c r="R47" s="85">
        <v>44013</v>
      </c>
      <c r="S47" s="541" t="s">
        <v>419</v>
      </c>
    </row>
    <row r="48" spans="2:19" ht="12">
      <c r="B48" s="541" t="s">
        <v>325</v>
      </c>
      <c r="C48" s="540" t="s">
        <v>404</v>
      </c>
      <c r="D48" s="541" t="s">
        <v>380</v>
      </c>
      <c r="E48" s="541" t="s">
        <v>380</v>
      </c>
      <c r="F48" s="541" t="s">
        <v>362</v>
      </c>
      <c r="G48" s="542">
        <v>0.5020080321285141</v>
      </c>
      <c r="H48" s="543">
        <v>10000000</v>
      </c>
      <c r="I48" s="544">
        <v>10000000</v>
      </c>
      <c r="J48" s="544">
        <v>0</v>
      </c>
      <c r="K48" s="545" t="s">
        <v>411</v>
      </c>
      <c r="L48" s="546">
        <v>0.0022</v>
      </c>
      <c r="M48" s="195" t="s">
        <v>369</v>
      </c>
      <c r="N48" s="195" t="s">
        <v>369</v>
      </c>
      <c r="O48" s="195" t="s">
        <v>369</v>
      </c>
      <c r="P48" s="195" t="s">
        <v>369</v>
      </c>
      <c r="Q48" s="297">
        <v>40817</v>
      </c>
      <c r="R48" s="85">
        <v>44013</v>
      </c>
      <c r="S48" s="541" t="s">
        <v>419</v>
      </c>
    </row>
    <row r="49" spans="2:19" ht="12">
      <c r="B49" s="541" t="s">
        <v>308</v>
      </c>
      <c r="C49" s="540" t="s">
        <v>405</v>
      </c>
      <c r="D49" s="541" t="s">
        <v>380</v>
      </c>
      <c r="E49" s="541" t="s">
        <v>380</v>
      </c>
      <c r="F49" s="541" t="s">
        <v>364</v>
      </c>
      <c r="G49" s="542">
        <v>0.6793478260869565</v>
      </c>
      <c r="H49" s="543">
        <v>20000000</v>
      </c>
      <c r="I49" s="544">
        <v>20000000</v>
      </c>
      <c r="J49" s="544">
        <v>0</v>
      </c>
      <c r="K49" s="545" t="s">
        <v>368</v>
      </c>
      <c r="L49" s="546">
        <v>0.0022</v>
      </c>
      <c r="M49" s="195" t="s">
        <v>369</v>
      </c>
      <c r="N49" s="195" t="s">
        <v>369</v>
      </c>
      <c r="O49" s="195" t="s">
        <v>369</v>
      </c>
      <c r="P49" s="195" t="s">
        <v>369</v>
      </c>
      <c r="Q49" s="297">
        <v>40817</v>
      </c>
      <c r="R49" s="85">
        <v>44013</v>
      </c>
      <c r="S49" s="541" t="s">
        <v>419</v>
      </c>
    </row>
    <row r="50" spans="2:19" ht="12">
      <c r="B50" s="541" t="s">
        <v>309</v>
      </c>
      <c r="C50" s="540" t="s">
        <v>406</v>
      </c>
      <c r="D50" s="541" t="s">
        <v>380</v>
      </c>
      <c r="E50" s="541" t="s">
        <v>380</v>
      </c>
      <c r="F50" s="541" t="s">
        <v>363</v>
      </c>
      <c r="G50" s="542" t="s">
        <v>369</v>
      </c>
      <c r="H50" s="543">
        <v>38000000</v>
      </c>
      <c r="I50" s="544">
        <v>38000000</v>
      </c>
      <c r="J50" s="544">
        <v>0</v>
      </c>
      <c r="K50" s="545" t="s">
        <v>366</v>
      </c>
      <c r="L50" s="546">
        <v>0.0024</v>
      </c>
      <c r="M50" s="195" t="s">
        <v>369</v>
      </c>
      <c r="N50" s="195" t="s">
        <v>369</v>
      </c>
      <c r="O50" s="195" t="s">
        <v>369</v>
      </c>
      <c r="P50" s="195" t="s">
        <v>369</v>
      </c>
      <c r="Q50" s="297">
        <v>40817</v>
      </c>
      <c r="R50" s="85">
        <v>44013</v>
      </c>
      <c r="S50" s="541" t="s">
        <v>419</v>
      </c>
    </row>
    <row r="51" spans="2:19" ht="12">
      <c r="B51" s="541" t="s">
        <v>305</v>
      </c>
      <c r="C51" s="540" t="s">
        <v>408</v>
      </c>
      <c r="D51" s="541" t="s">
        <v>389</v>
      </c>
      <c r="E51" s="48" t="s">
        <v>389</v>
      </c>
      <c r="F51" s="541" t="s">
        <v>362</v>
      </c>
      <c r="G51" s="542">
        <v>0.5020080321285141</v>
      </c>
      <c r="H51" s="543">
        <v>34000000</v>
      </c>
      <c r="I51" s="544">
        <v>34000000</v>
      </c>
      <c r="J51" s="544">
        <v>0</v>
      </c>
      <c r="K51" s="545" t="s">
        <v>411</v>
      </c>
      <c r="L51" s="546">
        <v>0.0041</v>
      </c>
      <c r="M51" s="195" t="s">
        <v>369</v>
      </c>
      <c r="N51" s="195" t="s">
        <v>369</v>
      </c>
      <c r="O51" s="195" t="s">
        <v>369</v>
      </c>
      <c r="P51" s="195" t="s">
        <v>369</v>
      </c>
      <c r="Q51" s="297">
        <v>40817</v>
      </c>
      <c r="R51" s="85">
        <v>44013</v>
      </c>
      <c r="S51" s="541" t="s">
        <v>419</v>
      </c>
    </row>
    <row r="52" spans="2:19" ht="12">
      <c r="B52" s="541" t="s">
        <v>306</v>
      </c>
      <c r="C52" s="540" t="s">
        <v>409</v>
      </c>
      <c r="D52" s="541" t="s">
        <v>389</v>
      </c>
      <c r="E52" s="48" t="s">
        <v>389</v>
      </c>
      <c r="F52" s="541" t="s">
        <v>364</v>
      </c>
      <c r="G52" s="542">
        <v>0.6793478260869565</v>
      </c>
      <c r="H52" s="543">
        <v>106000000</v>
      </c>
      <c r="I52" s="544">
        <v>106000000</v>
      </c>
      <c r="J52" s="544">
        <v>0</v>
      </c>
      <c r="K52" s="545" t="s">
        <v>368</v>
      </c>
      <c r="L52" s="546">
        <v>0.0041</v>
      </c>
      <c r="M52" s="195" t="s">
        <v>369</v>
      </c>
      <c r="N52" s="195" t="s">
        <v>369</v>
      </c>
      <c r="O52" s="195" t="s">
        <v>369</v>
      </c>
      <c r="P52" s="195" t="s">
        <v>369</v>
      </c>
      <c r="Q52" s="297">
        <v>40817</v>
      </c>
      <c r="R52" s="85">
        <v>44013</v>
      </c>
      <c r="S52" s="541" t="s">
        <v>419</v>
      </c>
    </row>
    <row r="53" spans="2:19" ht="12">
      <c r="B53" s="541" t="s">
        <v>307</v>
      </c>
      <c r="C53" s="540" t="s">
        <v>410</v>
      </c>
      <c r="D53" s="541" t="s">
        <v>389</v>
      </c>
      <c r="E53" s="48" t="s">
        <v>389</v>
      </c>
      <c r="F53" s="541" t="s">
        <v>363</v>
      </c>
      <c r="G53" s="542" t="s">
        <v>369</v>
      </c>
      <c r="H53" s="543">
        <v>45000000</v>
      </c>
      <c r="I53" s="544">
        <v>45000000</v>
      </c>
      <c r="J53" s="544">
        <v>0</v>
      </c>
      <c r="K53" s="545" t="s">
        <v>366</v>
      </c>
      <c r="L53" s="546">
        <v>0.0043</v>
      </c>
      <c r="M53" s="195" t="s">
        <v>369</v>
      </c>
      <c r="N53" s="195" t="s">
        <v>369</v>
      </c>
      <c r="O53" s="195" t="s">
        <v>369</v>
      </c>
      <c r="P53" s="195" t="s">
        <v>369</v>
      </c>
      <c r="Q53" s="297">
        <v>40817</v>
      </c>
      <c r="R53" s="85">
        <v>44013</v>
      </c>
      <c r="S53" s="541" t="s">
        <v>419</v>
      </c>
    </row>
    <row r="54" spans="2:19" ht="12">
      <c r="B54" s="541" t="s">
        <v>310</v>
      </c>
      <c r="C54" s="540" t="s">
        <v>394</v>
      </c>
      <c r="D54" s="541" t="s">
        <v>361</v>
      </c>
      <c r="E54" s="48" t="s">
        <v>361</v>
      </c>
      <c r="F54" s="541" t="s">
        <v>362</v>
      </c>
      <c r="G54" s="542">
        <v>0.6793478260869565</v>
      </c>
      <c r="H54" s="543">
        <v>1250000000</v>
      </c>
      <c r="I54" s="544">
        <v>1250000000</v>
      </c>
      <c r="J54" s="544">
        <v>0</v>
      </c>
      <c r="K54" s="545" t="s">
        <v>367</v>
      </c>
      <c r="L54" s="546">
        <v>0.0008</v>
      </c>
      <c r="M54" s="195" t="s">
        <v>369</v>
      </c>
      <c r="N54" s="195" t="s">
        <v>369</v>
      </c>
      <c r="O54" s="195" t="s">
        <v>369</v>
      </c>
      <c r="P54" s="195" t="s">
        <v>369</v>
      </c>
      <c r="Q54" s="297">
        <v>40817</v>
      </c>
      <c r="R54" s="85">
        <v>44378</v>
      </c>
      <c r="S54" s="541" t="s">
        <v>420</v>
      </c>
    </row>
    <row r="55" spans="2:19" ht="12">
      <c r="B55" s="541" t="s">
        <v>311</v>
      </c>
      <c r="C55" s="540" t="s">
        <v>395</v>
      </c>
      <c r="D55" s="541" t="s">
        <v>361</v>
      </c>
      <c r="E55" s="48" t="s">
        <v>361</v>
      </c>
      <c r="F55" s="541" t="s">
        <v>364</v>
      </c>
      <c r="G55" s="542">
        <v>0.6793478260869565</v>
      </c>
      <c r="H55" s="543">
        <v>1300000000</v>
      </c>
      <c r="I55" s="544">
        <v>1300000000</v>
      </c>
      <c r="J55" s="544">
        <v>0</v>
      </c>
      <c r="K55" s="545" t="s">
        <v>368</v>
      </c>
      <c r="L55" s="546">
        <v>0.0009</v>
      </c>
      <c r="M55" s="195" t="s">
        <v>369</v>
      </c>
      <c r="N55" s="195" t="s">
        <v>369</v>
      </c>
      <c r="O55" s="195" t="s">
        <v>369</v>
      </c>
      <c r="P55" s="195" t="s">
        <v>369</v>
      </c>
      <c r="Q55" s="297">
        <v>40817</v>
      </c>
      <c r="R55" s="85">
        <v>44378</v>
      </c>
      <c r="S55" s="541" t="s">
        <v>420</v>
      </c>
    </row>
    <row r="56" spans="2:19" ht="12">
      <c r="B56" s="541" t="s">
        <v>312</v>
      </c>
      <c r="C56" s="540" t="s">
        <v>396</v>
      </c>
      <c r="D56" s="541" t="s">
        <v>361</v>
      </c>
      <c r="E56" s="48" t="s">
        <v>361</v>
      </c>
      <c r="F56" s="541" t="s">
        <v>363</v>
      </c>
      <c r="G56" s="542" t="s">
        <v>369</v>
      </c>
      <c r="H56" s="543">
        <v>450000000</v>
      </c>
      <c r="I56" s="544">
        <v>450000000</v>
      </c>
      <c r="J56" s="544">
        <v>0</v>
      </c>
      <c r="K56" s="545" t="s">
        <v>366</v>
      </c>
      <c r="L56" s="546">
        <v>0.0009</v>
      </c>
      <c r="M56" s="195" t="s">
        <v>369</v>
      </c>
      <c r="N56" s="195" t="s">
        <v>369</v>
      </c>
      <c r="O56" s="195" t="s">
        <v>369</v>
      </c>
      <c r="P56" s="195" t="s">
        <v>369</v>
      </c>
      <c r="Q56" s="297">
        <v>40817</v>
      </c>
      <c r="R56" s="85">
        <v>44378</v>
      </c>
      <c r="S56" s="541" t="s">
        <v>420</v>
      </c>
    </row>
    <row r="57" spans="2:19" ht="12.75" thickBot="1">
      <c r="B57" s="569" t="s">
        <v>319</v>
      </c>
      <c r="C57" s="570" t="s">
        <v>397</v>
      </c>
      <c r="D57" s="569" t="s">
        <v>361</v>
      </c>
      <c r="E57" s="315" t="s">
        <v>361</v>
      </c>
      <c r="F57" s="569" t="s">
        <v>362</v>
      </c>
      <c r="G57" s="571">
        <v>0.5020080321285141</v>
      </c>
      <c r="H57" s="572">
        <v>750000000</v>
      </c>
      <c r="I57" s="573">
        <v>0</v>
      </c>
      <c r="J57" s="573">
        <v>750000000</v>
      </c>
      <c r="K57" s="574" t="s">
        <v>367</v>
      </c>
      <c r="L57" s="575">
        <v>0.001</v>
      </c>
      <c r="M57" s="561">
        <f>VLOOKUP(K57,'[2]Sheet1'!A:B,2,FALSE)+'[2]Page 6'!L57</f>
        <v>0.0050306</v>
      </c>
      <c r="N57" s="555" t="s">
        <v>527</v>
      </c>
      <c r="O57" s="562">
        <v>40925</v>
      </c>
      <c r="P57" s="576">
        <v>964198.3333333331</v>
      </c>
      <c r="Q57" s="577">
        <v>41091</v>
      </c>
      <c r="R57" s="578">
        <v>44013</v>
      </c>
      <c r="S57" s="579" t="s">
        <v>424</v>
      </c>
    </row>
    <row r="58" spans="2:11" ht="12">
      <c r="B58" s="565" t="s">
        <v>528</v>
      </c>
      <c r="J58" s="308"/>
      <c r="K58" s="293"/>
    </row>
  </sheetData>
  <sheetProtection/>
  <mergeCells count="2">
    <mergeCell ref="I4:J4"/>
    <mergeCell ref="I35:J3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headerFooter>
    <oddHeader>&amp;CHolmes Master Trust Investor Report - November 2011
</oddHeader>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S52"/>
  <sheetViews>
    <sheetView view="pageLayout" workbookViewId="0" topLeftCell="G1">
      <selection activeCell="S12" sqref="S12"/>
    </sheetView>
  </sheetViews>
  <sheetFormatPr defaultColWidth="9.140625" defaultRowHeight="12"/>
  <cols>
    <col min="1" max="1" width="9.140625" style="0" customWidth="1"/>
    <col min="2" max="2" width="29.28125" style="0" customWidth="1"/>
    <col min="3" max="3" width="15.140625" style="0" bestFit="1" customWidth="1"/>
    <col min="4" max="4" width="16.7109375" style="0" customWidth="1"/>
    <col min="5" max="5" width="17.57421875" style="0" customWidth="1"/>
    <col min="6" max="6" width="17.7109375" style="0" bestFit="1" customWidth="1"/>
    <col min="7" max="7" width="17.7109375" style="324" customWidth="1"/>
    <col min="8" max="8" width="15.57421875" style="0" customWidth="1"/>
    <col min="9" max="9" width="15.00390625" style="0" customWidth="1"/>
    <col min="10" max="10" width="16.421875" style="290" customWidth="1"/>
    <col min="11" max="11" width="15.140625" style="0" bestFit="1" customWidth="1"/>
    <col min="12" max="12" width="9.421875" style="0" bestFit="1" customWidth="1"/>
    <col min="13" max="13" width="9.28125" style="0" bestFit="1" customWidth="1"/>
    <col min="14" max="14" width="17.421875" style="0" customWidth="1"/>
    <col min="15" max="15" width="11.00390625" style="0" customWidth="1"/>
    <col min="16" max="16" width="13.00390625" style="0" bestFit="1" customWidth="1"/>
    <col min="17" max="17" width="9.421875" style="0" customWidth="1"/>
    <col min="18" max="18" width="9.7109375" style="0" customWidth="1"/>
    <col min="19" max="19" width="10.00390625" style="0" customWidth="1"/>
  </cols>
  <sheetData>
    <row r="2" spans="2:19" ht="12.75" thickBot="1">
      <c r="B2" s="162" t="s">
        <v>109</v>
      </c>
      <c r="C2" s="44"/>
      <c r="D2" s="44"/>
      <c r="E2" s="163"/>
      <c r="F2" s="83"/>
      <c r="G2" s="320"/>
      <c r="H2" s="83"/>
      <c r="I2" s="83"/>
      <c r="J2" s="286"/>
      <c r="K2" s="83"/>
      <c r="L2" s="83"/>
      <c r="M2" s="83"/>
      <c r="N2" s="83"/>
      <c r="O2" s="83"/>
      <c r="P2" s="83"/>
      <c r="Q2" s="83"/>
      <c r="R2" s="83"/>
      <c r="S2" s="164"/>
    </row>
    <row r="3" spans="2:19" ht="12">
      <c r="B3" s="165"/>
      <c r="C3" s="73"/>
      <c r="D3" s="73"/>
      <c r="E3" s="166"/>
      <c r="F3" s="4"/>
      <c r="G3" s="321"/>
      <c r="H3" s="4"/>
      <c r="I3" s="4"/>
      <c r="J3" s="287"/>
      <c r="K3" s="4"/>
      <c r="L3" s="4"/>
      <c r="M3" s="4"/>
      <c r="N3" s="4"/>
      <c r="O3" s="4"/>
      <c r="P3" s="4"/>
      <c r="Q3" s="4"/>
      <c r="R3" s="4"/>
      <c r="S3" s="4"/>
    </row>
    <row r="4" spans="2:19" ht="12">
      <c r="B4" s="525" t="s">
        <v>110</v>
      </c>
      <c r="C4" s="167">
        <v>40494</v>
      </c>
      <c r="D4" s="167"/>
      <c r="E4" s="4"/>
      <c r="F4" s="165"/>
      <c r="G4" s="322"/>
      <c r="H4" s="4"/>
      <c r="I4" s="673" t="s">
        <v>130</v>
      </c>
      <c r="J4" s="673"/>
      <c r="K4" s="4"/>
      <c r="L4" s="4"/>
      <c r="M4" s="4"/>
      <c r="N4" s="4"/>
      <c r="O4" s="4"/>
      <c r="P4" s="4"/>
      <c r="Q4" s="4"/>
      <c r="R4" s="4"/>
      <c r="S4" s="4"/>
    </row>
    <row r="5" spans="2:19" ht="12.75" thickBot="1">
      <c r="B5" s="580"/>
      <c r="C5" s="580"/>
      <c r="D5" s="580"/>
      <c r="E5" s="580"/>
      <c r="F5" s="165"/>
      <c r="G5" s="581"/>
      <c r="H5" s="580"/>
      <c r="I5" s="580"/>
      <c r="J5" s="582"/>
      <c r="K5" s="580"/>
      <c r="L5" s="580"/>
      <c r="M5" s="580"/>
      <c r="N5" s="580"/>
      <c r="O5" s="580"/>
      <c r="P5" s="580"/>
      <c r="Q5" s="580"/>
      <c r="R5" s="580"/>
      <c r="S5" s="580"/>
    </row>
    <row r="6" spans="2:19" ht="54" customHeight="1" thickBot="1">
      <c r="B6" s="356" t="s">
        <v>131</v>
      </c>
      <c r="C6" s="533" t="s">
        <v>111</v>
      </c>
      <c r="D6" s="356" t="s">
        <v>436</v>
      </c>
      <c r="E6" s="356" t="s">
        <v>437</v>
      </c>
      <c r="F6" s="533" t="s">
        <v>112</v>
      </c>
      <c r="G6" s="583" t="s">
        <v>113</v>
      </c>
      <c r="H6" s="533" t="s">
        <v>114</v>
      </c>
      <c r="I6" s="533" t="s">
        <v>115</v>
      </c>
      <c r="J6" s="534" t="s">
        <v>116</v>
      </c>
      <c r="K6" s="533" t="s">
        <v>117</v>
      </c>
      <c r="L6" s="533" t="s">
        <v>118</v>
      </c>
      <c r="M6" s="533" t="s">
        <v>119</v>
      </c>
      <c r="N6" s="533" t="s">
        <v>120</v>
      </c>
      <c r="O6" s="533" t="s">
        <v>121</v>
      </c>
      <c r="P6" s="533" t="s">
        <v>122</v>
      </c>
      <c r="Q6" s="533" t="s">
        <v>123</v>
      </c>
      <c r="R6" s="533" t="s">
        <v>124</v>
      </c>
      <c r="S6" s="533" t="s">
        <v>158</v>
      </c>
    </row>
    <row r="7" spans="2:19" ht="12">
      <c r="B7" s="168"/>
      <c r="C7" s="47"/>
      <c r="D7" s="47"/>
      <c r="E7" s="47"/>
      <c r="F7" s="47"/>
      <c r="G7" s="323"/>
      <c r="H7" s="170"/>
      <c r="I7" s="171"/>
      <c r="J7" s="288"/>
      <c r="K7" s="173"/>
      <c r="L7" s="584"/>
      <c r="M7" s="585"/>
      <c r="N7" s="585"/>
      <c r="O7" s="176"/>
      <c r="P7" s="586"/>
      <c r="Q7" s="178"/>
      <c r="R7" s="179"/>
      <c r="S7" s="180"/>
    </row>
    <row r="8" spans="2:19" ht="12">
      <c r="B8" s="587" t="s">
        <v>125</v>
      </c>
      <c r="C8" s="48" t="s">
        <v>412</v>
      </c>
      <c r="D8" s="48" t="s">
        <v>435</v>
      </c>
      <c r="E8" s="48" t="s">
        <v>435</v>
      </c>
      <c r="F8" s="48" t="s">
        <v>362</v>
      </c>
      <c r="G8" s="548">
        <v>1.629</v>
      </c>
      <c r="H8" s="302">
        <v>500000000</v>
      </c>
      <c r="I8" s="588">
        <v>-500000000</v>
      </c>
      <c r="J8" s="289">
        <f aca="true" t="shared" si="0" ref="J8:J13">SUM(H8:I8)</f>
        <v>0</v>
      </c>
      <c r="K8" s="225" t="s">
        <v>365</v>
      </c>
      <c r="L8" s="589">
        <v>0.0015</v>
      </c>
      <c r="M8" s="195" t="s">
        <v>369</v>
      </c>
      <c r="N8" s="195" t="s">
        <v>369</v>
      </c>
      <c r="O8" s="195" t="s">
        <v>369</v>
      </c>
      <c r="P8" s="195" t="s">
        <v>369</v>
      </c>
      <c r="Q8" s="183" t="s">
        <v>417</v>
      </c>
      <c r="R8" s="85">
        <v>40817</v>
      </c>
      <c r="S8" s="184" t="s">
        <v>424</v>
      </c>
    </row>
    <row r="9" spans="2:19" ht="12">
      <c r="B9" s="587" t="s">
        <v>126</v>
      </c>
      <c r="C9" s="48" t="s">
        <v>413</v>
      </c>
      <c r="D9" s="48" t="s">
        <v>361</v>
      </c>
      <c r="E9" s="48" t="s">
        <v>361</v>
      </c>
      <c r="F9" s="48" t="s">
        <v>362</v>
      </c>
      <c r="G9" s="548">
        <v>1.628</v>
      </c>
      <c r="H9" s="302">
        <v>900000000</v>
      </c>
      <c r="I9" s="588">
        <v>0</v>
      </c>
      <c r="J9" s="289">
        <f t="shared" si="0"/>
        <v>900000000</v>
      </c>
      <c r="K9" s="225" t="s">
        <v>367</v>
      </c>
      <c r="L9" s="589">
        <v>0.014</v>
      </c>
      <c r="M9" s="590">
        <f>VLOOKUP(K9,'[2]Sheet1'!A:B,2,FALSE)+'[2]Page 7'!L9</f>
        <v>0.0180306</v>
      </c>
      <c r="N9" s="591" t="s">
        <v>527</v>
      </c>
      <c r="O9" s="592">
        <v>40925</v>
      </c>
      <c r="P9" s="593">
        <v>4147038</v>
      </c>
      <c r="Q9" s="183">
        <v>41730</v>
      </c>
      <c r="R9" s="85">
        <v>56523</v>
      </c>
      <c r="S9" s="184" t="s">
        <v>420</v>
      </c>
    </row>
    <row r="10" spans="2:19" ht="12">
      <c r="B10" s="587" t="s">
        <v>127</v>
      </c>
      <c r="C10" s="48" t="s">
        <v>414</v>
      </c>
      <c r="D10" s="48" t="s">
        <v>361</v>
      </c>
      <c r="E10" s="48" t="s">
        <v>361</v>
      </c>
      <c r="F10" s="48" t="s">
        <v>364</v>
      </c>
      <c r="G10" s="548">
        <v>0.8762</v>
      </c>
      <c r="H10" s="302">
        <v>500000000</v>
      </c>
      <c r="I10" s="588">
        <v>0</v>
      </c>
      <c r="J10" s="289">
        <f t="shared" si="0"/>
        <v>500000000</v>
      </c>
      <c r="K10" s="225" t="s">
        <v>368</v>
      </c>
      <c r="L10" s="589">
        <v>0.014</v>
      </c>
      <c r="M10" s="590">
        <f>VLOOKUP(K10,'[2]Sheet1'!A:B,2,FALSE)+'[2]Page 7'!L10</f>
        <v>0.029720000000000003</v>
      </c>
      <c r="N10" s="591" t="s">
        <v>527</v>
      </c>
      <c r="O10" s="592">
        <v>40925</v>
      </c>
      <c r="P10" s="593">
        <v>3797555.555555555</v>
      </c>
      <c r="Q10" s="183">
        <v>41730</v>
      </c>
      <c r="R10" s="85">
        <v>56523</v>
      </c>
      <c r="S10" s="184" t="s">
        <v>420</v>
      </c>
    </row>
    <row r="11" spans="2:19" ht="12">
      <c r="B11" s="587" t="s">
        <v>128</v>
      </c>
      <c r="C11" s="48" t="s">
        <v>415</v>
      </c>
      <c r="D11" s="48" t="s">
        <v>361</v>
      </c>
      <c r="E11" s="48" t="s">
        <v>361</v>
      </c>
      <c r="F11" s="48" t="s">
        <v>364</v>
      </c>
      <c r="G11" s="548">
        <v>0.8762</v>
      </c>
      <c r="H11" s="302">
        <v>750000000</v>
      </c>
      <c r="I11" s="588">
        <v>0</v>
      </c>
      <c r="J11" s="289">
        <f t="shared" si="0"/>
        <v>750000000</v>
      </c>
      <c r="K11" s="225" t="s">
        <v>368</v>
      </c>
      <c r="L11" s="589">
        <v>0.015</v>
      </c>
      <c r="M11" s="590">
        <f>VLOOKUP(K11,'[2]Sheet1'!A:B,2,FALSE)+'[2]Page 7'!L11</f>
        <v>0.03072</v>
      </c>
      <c r="N11" s="591" t="s">
        <v>527</v>
      </c>
      <c r="O11" s="592">
        <v>40925</v>
      </c>
      <c r="P11" s="593">
        <v>5888000</v>
      </c>
      <c r="Q11" s="183">
        <v>42370</v>
      </c>
      <c r="R11" s="85">
        <v>56523</v>
      </c>
      <c r="S11" s="184" t="s">
        <v>420</v>
      </c>
    </row>
    <row r="12" spans="2:19" ht="12">
      <c r="B12" s="587" t="s">
        <v>129</v>
      </c>
      <c r="C12" s="48" t="s">
        <v>438</v>
      </c>
      <c r="D12" s="48" t="s">
        <v>361</v>
      </c>
      <c r="E12" s="48" t="s">
        <v>361</v>
      </c>
      <c r="F12" s="48" t="s">
        <v>363</v>
      </c>
      <c r="G12" s="321" t="s">
        <v>369</v>
      </c>
      <c r="H12" s="302">
        <v>375000000</v>
      </c>
      <c r="I12" s="588">
        <v>0</v>
      </c>
      <c r="J12" s="289">
        <f t="shared" si="0"/>
        <v>375000000</v>
      </c>
      <c r="K12" s="225" t="s">
        <v>418</v>
      </c>
      <c r="L12" s="589"/>
      <c r="M12" s="594">
        <v>0.04009</v>
      </c>
      <c r="N12" s="591" t="s">
        <v>529</v>
      </c>
      <c r="O12" s="592">
        <v>41015</v>
      </c>
      <c r="P12" s="593">
        <v>7516875</v>
      </c>
      <c r="Q12" s="183">
        <v>43009</v>
      </c>
      <c r="R12" s="85">
        <v>56523</v>
      </c>
      <c r="S12" s="184" t="s">
        <v>424</v>
      </c>
    </row>
    <row r="13" spans="2:19" ht="12">
      <c r="B13" s="587" t="s">
        <v>132</v>
      </c>
      <c r="C13" s="48" t="s">
        <v>416</v>
      </c>
      <c r="D13" s="48" t="s">
        <v>417</v>
      </c>
      <c r="E13" s="48" t="s">
        <v>417</v>
      </c>
      <c r="F13" s="48" t="s">
        <v>363</v>
      </c>
      <c r="G13" s="321" t="s">
        <v>369</v>
      </c>
      <c r="H13" s="302">
        <v>600000000</v>
      </c>
      <c r="I13" s="588">
        <v>0</v>
      </c>
      <c r="J13" s="289">
        <f t="shared" si="0"/>
        <v>600000000</v>
      </c>
      <c r="K13" s="225" t="s">
        <v>366</v>
      </c>
      <c r="L13" s="589">
        <v>0.009</v>
      </c>
      <c r="M13" s="590">
        <f>VLOOKUP(K13,'[2]Sheet1'!A:B,2,FALSE)+'[2]Page 7'!L13</f>
        <v>0.0186669</v>
      </c>
      <c r="N13" s="591" t="s">
        <v>527</v>
      </c>
      <c r="O13" s="592">
        <v>40925</v>
      </c>
      <c r="P13" s="593">
        <v>2823048.9863013704</v>
      </c>
      <c r="Q13" s="183" t="s">
        <v>417</v>
      </c>
      <c r="R13" s="85">
        <v>56523</v>
      </c>
      <c r="S13" s="184" t="s">
        <v>419</v>
      </c>
    </row>
    <row r="14" spans="2:19" ht="12.75" thickBot="1">
      <c r="B14" s="595"/>
      <c r="C14" s="596"/>
      <c r="D14" s="596"/>
      <c r="E14" s="596"/>
      <c r="F14" s="596"/>
      <c r="G14" s="597"/>
      <c r="H14" s="596"/>
      <c r="I14" s="526"/>
      <c r="J14" s="598"/>
      <c r="K14" s="526"/>
      <c r="L14" s="595"/>
      <c r="M14" s="595"/>
      <c r="N14" s="595"/>
      <c r="O14" s="596"/>
      <c r="P14" s="599"/>
      <c r="Q14" s="526"/>
      <c r="R14" s="596"/>
      <c r="S14" s="600"/>
    </row>
    <row r="15" spans="2:19" ht="12">
      <c r="B15" s="565" t="s">
        <v>528</v>
      </c>
      <c r="C15" s="4"/>
      <c r="D15" s="4"/>
      <c r="E15" s="4"/>
      <c r="F15" s="4"/>
      <c r="G15" s="322"/>
      <c r="H15" s="137"/>
      <c r="I15" s="51"/>
      <c r="J15" s="317"/>
      <c r="K15" s="51"/>
      <c r="L15" s="51"/>
      <c r="M15" s="51"/>
      <c r="N15" s="86"/>
      <c r="O15" s="86"/>
      <c r="P15" s="87"/>
      <c r="Q15" s="88"/>
      <c r="R15" s="4"/>
      <c r="S15" s="5"/>
    </row>
    <row r="16" spans="2:19" ht="12">
      <c r="B16" s="165"/>
      <c r="C16" s="51"/>
      <c r="D16" s="51"/>
      <c r="E16" s="51"/>
      <c r="F16" s="51"/>
      <c r="G16" s="321"/>
      <c r="H16" s="185"/>
      <c r="I16" s="68"/>
      <c r="J16" s="304"/>
      <c r="K16" s="181"/>
      <c r="L16" s="186"/>
      <c r="M16" s="187"/>
      <c r="N16" s="188"/>
      <c r="O16" s="182"/>
      <c r="P16" s="189"/>
      <c r="Q16" s="183"/>
      <c r="R16" s="190"/>
      <c r="S16" s="191"/>
    </row>
    <row r="18" spans="2:19" ht="12">
      <c r="B18" s="525" t="s">
        <v>110</v>
      </c>
      <c r="C18" s="167">
        <v>40583</v>
      </c>
      <c r="D18" s="167"/>
      <c r="E18" s="4"/>
      <c r="F18" s="165"/>
      <c r="G18" s="322"/>
      <c r="H18" s="4"/>
      <c r="I18" s="673" t="s">
        <v>133</v>
      </c>
      <c r="J18" s="673"/>
      <c r="K18" s="4"/>
      <c r="L18" s="4"/>
      <c r="M18" s="4"/>
      <c r="N18" s="4"/>
      <c r="O18" s="4"/>
      <c r="P18" s="4"/>
      <c r="Q18" s="4"/>
      <c r="R18" s="4"/>
      <c r="S18" s="4"/>
    </row>
    <row r="19" spans="2:19" ht="12.75" thickBot="1">
      <c r="B19" s="580"/>
      <c r="C19" s="580"/>
      <c r="D19" s="580"/>
      <c r="E19" s="580"/>
      <c r="F19" s="165"/>
      <c r="G19" s="581"/>
      <c r="H19" s="580"/>
      <c r="I19" s="580"/>
      <c r="J19" s="582"/>
      <c r="K19" s="580"/>
      <c r="L19" s="580"/>
      <c r="M19" s="580"/>
      <c r="N19" s="580"/>
      <c r="O19" s="580"/>
      <c r="P19" s="580"/>
      <c r="Q19" s="580"/>
      <c r="R19" s="580"/>
      <c r="S19" s="580"/>
    </row>
    <row r="20" spans="2:19" ht="54.75" customHeight="1" thickBot="1">
      <c r="B20" s="356" t="s">
        <v>134</v>
      </c>
      <c r="C20" s="533" t="s">
        <v>111</v>
      </c>
      <c r="D20" s="356" t="s">
        <v>436</v>
      </c>
      <c r="E20" s="356" t="s">
        <v>437</v>
      </c>
      <c r="F20" s="533" t="s">
        <v>112</v>
      </c>
      <c r="G20" s="583" t="s">
        <v>113</v>
      </c>
      <c r="H20" s="533" t="s">
        <v>114</v>
      </c>
      <c r="I20" s="533" t="s">
        <v>115</v>
      </c>
      <c r="J20" s="534" t="s">
        <v>116</v>
      </c>
      <c r="K20" s="533" t="s">
        <v>117</v>
      </c>
      <c r="L20" s="533" t="s">
        <v>118</v>
      </c>
      <c r="M20" s="533" t="s">
        <v>119</v>
      </c>
      <c r="N20" s="533" t="s">
        <v>120</v>
      </c>
      <c r="O20" s="533" t="s">
        <v>121</v>
      </c>
      <c r="P20" s="533" t="s">
        <v>122</v>
      </c>
      <c r="Q20" s="533" t="s">
        <v>123</v>
      </c>
      <c r="R20" s="533" t="s">
        <v>124</v>
      </c>
      <c r="S20" s="533" t="s">
        <v>158</v>
      </c>
    </row>
    <row r="21" spans="2:19" ht="12">
      <c r="B21" s="168"/>
      <c r="C21" s="47"/>
      <c r="D21" s="47"/>
      <c r="E21" s="169"/>
      <c r="F21" s="47"/>
      <c r="G21" s="323"/>
      <c r="H21" s="170"/>
      <c r="I21" s="171"/>
      <c r="J21" s="288"/>
      <c r="K21" s="173"/>
      <c r="L21" s="174"/>
      <c r="M21" s="175"/>
      <c r="N21" s="176"/>
      <c r="O21" s="175"/>
      <c r="P21" s="177"/>
      <c r="Q21" s="178"/>
      <c r="R21" s="179"/>
      <c r="S21" s="180"/>
    </row>
    <row r="22" spans="2:19" ht="12">
      <c r="B22" s="587" t="s">
        <v>125</v>
      </c>
      <c r="C22" s="48" t="s">
        <v>421</v>
      </c>
      <c r="D22" s="48" t="s">
        <v>434</v>
      </c>
      <c r="E22" s="51" t="s">
        <v>434</v>
      </c>
      <c r="F22" s="48" t="s">
        <v>362</v>
      </c>
      <c r="G22" s="321">
        <v>1.6199</v>
      </c>
      <c r="H22" s="192">
        <v>500000000</v>
      </c>
      <c r="I22" s="588">
        <v>0</v>
      </c>
      <c r="J22" s="289">
        <v>500000000</v>
      </c>
      <c r="K22" s="225" t="s">
        <v>365</v>
      </c>
      <c r="L22" s="226">
        <v>0.0014</v>
      </c>
      <c r="M22" s="590">
        <v>0.00389</v>
      </c>
      <c r="N22" s="590" t="s">
        <v>550</v>
      </c>
      <c r="O22" s="592">
        <v>40892</v>
      </c>
      <c r="P22" s="229">
        <v>154396.805556</v>
      </c>
      <c r="Q22" s="183" t="s">
        <v>417</v>
      </c>
      <c r="R22" s="85">
        <v>40909</v>
      </c>
      <c r="S22" s="184" t="s">
        <v>424</v>
      </c>
    </row>
    <row r="23" spans="2:19" ht="12">
      <c r="B23" s="587" t="s">
        <v>126</v>
      </c>
      <c r="C23" s="48" t="s">
        <v>422</v>
      </c>
      <c r="D23" s="48" t="s">
        <v>361</v>
      </c>
      <c r="E23" s="51" t="s">
        <v>361</v>
      </c>
      <c r="F23" s="48" t="s">
        <v>362</v>
      </c>
      <c r="G23" s="321">
        <v>1.6199</v>
      </c>
      <c r="H23" s="192">
        <v>700000000</v>
      </c>
      <c r="I23" s="588">
        <v>0</v>
      </c>
      <c r="J23" s="289">
        <v>700000000</v>
      </c>
      <c r="K23" s="225" t="s">
        <v>367</v>
      </c>
      <c r="L23" s="226">
        <v>0.0135</v>
      </c>
      <c r="M23" s="601">
        <f>VLOOKUP(K23,'[2]Sheet1'!A:B,2,FALSE)+'[2]Page 7'!L23</f>
        <v>0.0175306</v>
      </c>
      <c r="N23" s="591" t="s">
        <v>527</v>
      </c>
      <c r="O23" s="592">
        <v>40925</v>
      </c>
      <c r="P23" s="229">
        <v>3136029.555555556</v>
      </c>
      <c r="Q23" s="183">
        <v>41821</v>
      </c>
      <c r="R23" s="85">
        <v>56523</v>
      </c>
      <c r="S23" s="184" t="s">
        <v>420</v>
      </c>
    </row>
    <row r="24" spans="2:19" ht="12">
      <c r="B24" s="587" t="s">
        <v>127</v>
      </c>
      <c r="C24" s="48" t="s">
        <v>439</v>
      </c>
      <c r="D24" s="48" t="s">
        <v>361</v>
      </c>
      <c r="E24" s="51" t="s">
        <v>361</v>
      </c>
      <c r="F24" s="48" t="s">
        <v>364</v>
      </c>
      <c r="G24" s="321">
        <v>0.853</v>
      </c>
      <c r="H24" s="192">
        <v>650000000</v>
      </c>
      <c r="I24" s="588">
        <v>0</v>
      </c>
      <c r="J24" s="289">
        <v>650000000</v>
      </c>
      <c r="K24" s="225" t="s">
        <v>368</v>
      </c>
      <c r="L24" s="226">
        <v>0.0135</v>
      </c>
      <c r="M24" s="590">
        <f>VLOOKUP(K24,'[2]Sheet1'!A:B,2,FALSE)+'[2]Page 7'!L24</f>
        <v>0.029220000000000003</v>
      </c>
      <c r="N24" s="591" t="s">
        <v>527</v>
      </c>
      <c r="O24" s="592">
        <v>40925</v>
      </c>
      <c r="P24" s="229">
        <v>4853766.666666667</v>
      </c>
      <c r="Q24" s="183">
        <v>41821</v>
      </c>
      <c r="R24" s="85">
        <v>56523</v>
      </c>
      <c r="S24" s="184" t="s">
        <v>420</v>
      </c>
    </row>
    <row r="25" spans="2:19" ht="12">
      <c r="B25" s="587" t="s">
        <v>128</v>
      </c>
      <c r="C25" s="48" t="s">
        <v>440</v>
      </c>
      <c r="D25" s="48" t="s">
        <v>361</v>
      </c>
      <c r="E25" s="51" t="s">
        <v>361</v>
      </c>
      <c r="F25" s="48" t="s">
        <v>364</v>
      </c>
      <c r="G25" s="321">
        <v>0.853</v>
      </c>
      <c r="H25" s="192">
        <v>500000000</v>
      </c>
      <c r="I25" s="588">
        <v>0</v>
      </c>
      <c r="J25" s="289">
        <v>500000000</v>
      </c>
      <c r="K25" s="225" t="s">
        <v>368</v>
      </c>
      <c r="L25" s="226">
        <v>0.0145</v>
      </c>
      <c r="M25" s="590">
        <f>VLOOKUP(K25,'[2]Sheet1'!A:B,2,FALSE)+'[2]Page 7'!L25</f>
        <v>0.030220000000000004</v>
      </c>
      <c r="N25" s="591" t="s">
        <v>527</v>
      </c>
      <c r="O25" s="592">
        <v>40925</v>
      </c>
      <c r="P25" s="229">
        <v>3861444.444444445</v>
      </c>
      <c r="Q25" s="183">
        <v>42461</v>
      </c>
      <c r="R25" s="85">
        <v>56523</v>
      </c>
      <c r="S25" s="184" t="s">
        <v>420</v>
      </c>
    </row>
    <row r="26" spans="2:19" ht="12">
      <c r="B26" s="587" t="s">
        <v>129</v>
      </c>
      <c r="C26" s="48" t="s">
        <v>441</v>
      </c>
      <c r="D26" s="48" t="s">
        <v>361</v>
      </c>
      <c r="E26" s="51" t="s">
        <v>361</v>
      </c>
      <c r="F26" s="48" t="s">
        <v>363</v>
      </c>
      <c r="G26" s="321" t="s">
        <v>369</v>
      </c>
      <c r="H26" s="192">
        <v>325000000</v>
      </c>
      <c r="I26" s="588">
        <v>0</v>
      </c>
      <c r="J26" s="289">
        <v>325000000</v>
      </c>
      <c r="K26" s="225" t="s">
        <v>366</v>
      </c>
      <c r="L26" s="226">
        <v>0.0145</v>
      </c>
      <c r="M26" s="590">
        <f>VLOOKUP(K26,'[2]Sheet1'!A:B,2,FALSE)+'[2]Page 7'!L26</f>
        <v>0.0241669</v>
      </c>
      <c r="N26" s="591" t="s">
        <v>527</v>
      </c>
      <c r="O26" s="592">
        <v>40925</v>
      </c>
      <c r="P26" s="229">
        <v>1979699.4794520547</v>
      </c>
      <c r="Q26" s="183">
        <v>42461</v>
      </c>
      <c r="R26" s="85">
        <v>56523</v>
      </c>
      <c r="S26" s="184" t="s">
        <v>420</v>
      </c>
    </row>
    <row r="27" spans="2:19" ht="12">
      <c r="B27" s="587" t="s">
        <v>132</v>
      </c>
      <c r="C27" s="48" t="s">
        <v>423</v>
      </c>
      <c r="D27" s="48" t="s">
        <v>417</v>
      </c>
      <c r="E27" s="51" t="s">
        <v>417</v>
      </c>
      <c r="F27" s="48" t="s">
        <v>363</v>
      </c>
      <c r="G27" s="321" t="s">
        <v>369</v>
      </c>
      <c r="H27" s="192">
        <v>450000000</v>
      </c>
      <c r="I27" s="588">
        <v>0</v>
      </c>
      <c r="J27" s="289">
        <v>450000000</v>
      </c>
      <c r="K27" s="225" t="s">
        <v>366</v>
      </c>
      <c r="L27" s="226">
        <v>0.009</v>
      </c>
      <c r="M27" s="590">
        <f>VLOOKUP(K27,'[2]Sheet1'!A:B,2,FALSE)+'[2]Page 7'!L27</f>
        <v>0.0186669</v>
      </c>
      <c r="N27" s="591" t="s">
        <v>527</v>
      </c>
      <c r="O27" s="592">
        <v>40925</v>
      </c>
      <c r="P27" s="229">
        <v>2117286.7397260275</v>
      </c>
      <c r="Q27" s="183" t="s">
        <v>417</v>
      </c>
      <c r="R27" s="85">
        <v>56523</v>
      </c>
      <c r="S27" s="184" t="s">
        <v>419</v>
      </c>
    </row>
    <row r="28" spans="2:19" ht="12.75" thickBot="1">
      <c r="B28" s="595"/>
      <c r="C28" s="596"/>
      <c r="D28" s="596"/>
      <c r="E28" s="526"/>
      <c r="F28" s="596"/>
      <c r="G28" s="597"/>
      <c r="H28" s="596"/>
      <c r="I28" s="526"/>
      <c r="J28" s="598"/>
      <c r="K28" s="526"/>
      <c r="L28" s="596"/>
      <c r="M28" s="526"/>
      <c r="N28" s="596"/>
      <c r="O28" s="526"/>
      <c r="P28" s="602"/>
      <c r="Q28" s="526"/>
      <c r="R28" s="596"/>
      <c r="S28" s="600"/>
    </row>
    <row r="29" spans="2:19" ht="12">
      <c r="B29" s="565" t="s">
        <v>528</v>
      </c>
      <c r="C29" s="4"/>
      <c r="D29" s="4"/>
      <c r="E29" s="4"/>
      <c r="F29" s="4"/>
      <c r="G29" s="322"/>
      <c r="H29" s="137"/>
      <c r="I29" s="51"/>
      <c r="J29" s="317"/>
      <c r="K29" s="51"/>
      <c r="L29" s="51"/>
      <c r="M29" s="51"/>
      <c r="N29" s="86"/>
      <c r="O29" s="86"/>
      <c r="P29" s="87"/>
      <c r="Q29" s="88"/>
      <c r="R29" s="4"/>
      <c r="S29" s="5"/>
    </row>
    <row r="32" spans="2:19" ht="12">
      <c r="B32" s="525" t="s">
        <v>110</v>
      </c>
      <c r="C32" s="167">
        <v>40627</v>
      </c>
      <c r="D32" s="167"/>
      <c r="E32" s="4"/>
      <c r="F32" s="165"/>
      <c r="G32" s="322"/>
      <c r="H32" s="4"/>
      <c r="I32" s="673" t="s">
        <v>178</v>
      </c>
      <c r="J32" s="673"/>
      <c r="K32" s="4"/>
      <c r="L32" s="4"/>
      <c r="M32" s="4"/>
      <c r="N32" s="4"/>
      <c r="O32" s="4"/>
      <c r="P32" s="4"/>
      <c r="Q32" s="4"/>
      <c r="R32" s="4"/>
      <c r="S32" s="4"/>
    </row>
    <row r="33" spans="2:19" ht="12.75" thickBot="1">
      <c r="B33" s="580"/>
      <c r="C33" s="580"/>
      <c r="D33" s="580"/>
      <c r="E33" s="580"/>
      <c r="F33" s="165"/>
      <c r="G33" s="581"/>
      <c r="H33" s="580"/>
      <c r="I33" s="580"/>
      <c r="J33" s="582"/>
      <c r="K33" s="580"/>
      <c r="L33" s="580"/>
      <c r="M33" s="580"/>
      <c r="N33" s="580"/>
      <c r="O33" s="580"/>
      <c r="P33" s="580"/>
      <c r="Q33" s="580"/>
      <c r="R33" s="580"/>
      <c r="S33" s="580"/>
    </row>
    <row r="34" spans="2:19" ht="54" customHeight="1" thickBot="1">
      <c r="B34" s="356" t="s">
        <v>179</v>
      </c>
      <c r="C34" s="533" t="s">
        <v>111</v>
      </c>
      <c r="D34" s="356" t="s">
        <v>436</v>
      </c>
      <c r="E34" s="356" t="s">
        <v>437</v>
      </c>
      <c r="F34" s="533" t="s">
        <v>112</v>
      </c>
      <c r="G34" s="583" t="s">
        <v>113</v>
      </c>
      <c r="H34" s="533" t="s">
        <v>114</v>
      </c>
      <c r="I34" s="533" t="s">
        <v>115</v>
      </c>
      <c r="J34" s="534" t="s">
        <v>116</v>
      </c>
      <c r="K34" s="533" t="s">
        <v>117</v>
      </c>
      <c r="L34" s="533" t="s">
        <v>118</v>
      </c>
      <c r="M34" s="533" t="s">
        <v>119</v>
      </c>
      <c r="N34" s="533" t="s">
        <v>120</v>
      </c>
      <c r="O34" s="533" t="s">
        <v>121</v>
      </c>
      <c r="P34" s="533" t="s">
        <v>122</v>
      </c>
      <c r="Q34" s="533" t="s">
        <v>123</v>
      </c>
      <c r="R34" s="533" t="s">
        <v>124</v>
      </c>
      <c r="S34" s="533" t="s">
        <v>158</v>
      </c>
    </row>
    <row r="35" spans="2:19" ht="12">
      <c r="B35" s="168"/>
      <c r="C35" s="47"/>
      <c r="D35" s="47"/>
      <c r="E35" s="169"/>
      <c r="F35" s="47"/>
      <c r="G35" s="323"/>
      <c r="H35" s="170"/>
      <c r="I35" s="171"/>
      <c r="J35" s="288"/>
      <c r="K35" s="173"/>
      <c r="L35" s="174"/>
      <c r="M35" s="175"/>
      <c r="N35" s="176"/>
      <c r="O35" s="175"/>
      <c r="P35" s="177"/>
      <c r="Q35" s="178"/>
      <c r="R35" s="179"/>
      <c r="S35" s="180"/>
    </row>
    <row r="36" spans="2:19" ht="12">
      <c r="B36" s="603" t="s">
        <v>125</v>
      </c>
      <c r="C36" s="48" t="s">
        <v>425</v>
      </c>
      <c r="D36" s="48" t="s">
        <v>361</v>
      </c>
      <c r="E36" s="51" t="s">
        <v>361</v>
      </c>
      <c r="F36" s="48" t="s">
        <v>363</v>
      </c>
      <c r="G36" s="321" t="s">
        <v>369</v>
      </c>
      <c r="H36" s="192">
        <v>250000000</v>
      </c>
      <c r="I36" s="588">
        <v>0</v>
      </c>
      <c r="J36" s="289">
        <v>250000000</v>
      </c>
      <c r="K36" s="225" t="s">
        <v>366</v>
      </c>
      <c r="L36" s="226">
        <v>0.0116</v>
      </c>
      <c r="M36" s="590">
        <f>VLOOKUP(K36,'[2]Sheet1'!A:B,2,FALSE)+'[2]Page 7'!L36</f>
        <v>0.0212669</v>
      </c>
      <c r="N36" s="591" t="s">
        <v>527</v>
      </c>
      <c r="O36" s="592">
        <v>40925</v>
      </c>
      <c r="P36" s="604">
        <v>1340106.0273972603</v>
      </c>
      <c r="Q36" s="183">
        <v>41821</v>
      </c>
      <c r="R36" s="85">
        <v>56523</v>
      </c>
      <c r="S36" s="184" t="s">
        <v>420</v>
      </c>
    </row>
    <row r="37" spans="2:19" ht="12.75" thickBot="1">
      <c r="B37" s="595"/>
      <c r="C37" s="596"/>
      <c r="D37" s="596"/>
      <c r="E37" s="526"/>
      <c r="F37" s="596"/>
      <c r="G37" s="597"/>
      <c r="H37" s="596"/>
      <c r="I37" s="526"/>
      <c r="J37" s="598"/>
      <c r="K37" s="526"/>
      <c r="L37" s="596"/>
      <c r="M37" s="526"/>
      <c r="N37" s="596"/>
      <c r="O37" s="526"/>
      <c r="P37" s="602"/>
      <c r="Q37" s="526"/>
      <c r="R37" s="596"/>
      <c r="S37" s="600"/>
    </row>
    <row r="38" spans="2:19" ht="12">
      <c r="B38" s="565" t="s">
        <v>528</v>
      </c>
      <c r="C38" s="4"/>
      <c r="D38" s="4"/>
      <c r="E38" s="4"/>
      <c r="F38" s="4"/>
      <c r="G38" s="322"/>
      <c r="H38" s="137"/>
      <c r="I38" s="51"/>
      <c r="J38" s="317"/>
      <c r="K38" s="51"/>
      <c r="L38" s="51"/>
      <c r="M38" s="51"/>
      <c r="N38" s="86"/>
      <c r="O38" s="86"/>
      <c r="P38" s="87"/>
      <c r="Q38" s="88"/>
      <c r="R38" s="4"/>
      <c r="S38" s="5"/>
    </row>
    <row r="41" spans="2:19" ht="12">
      <c r="B41" s="525" t="s">
        <v>110</v>
      </c>
      <c r="C41" s="167">
        <v>40807</v>
      </c>
      <c r="D41" s="167"/>
      <c r="E41" s="4"/>
      <c r="F41" s="165"/>
      <c r="G41" s="322"/>
      <c r="H41" s="4"/>
      <c r="I41" s="673" t="s">
        <v>286</v>
      </c>
      <c r="J41" s="673"/>
      <c r="K41" s="4"/>
      <c r="L41" s="4"/>
      <c r="M41" s="4"/>
      <c r="N41" s="4"/>
      <c r="O41" s="4"/>
      <c r="P41" s="4"/>
      <c r="Q41" s="4"/>
      <c r="R41" s="4"/>
      <c r="S41" s="4"/>
    </row>
    <row r="42" spans="2:19" ht="10.5" customHeight="1" thickBot="1">
      <c r="B42" s="580"/>
      <c r="C42" s="580"/>
      <c r="D42" s="580"/>
      <c r="E42" s="580"/>
      <c r="F42" s="165"/>
      <c r="G42" s="581"/>
      <c r="H42" s="580"/>
      <c r="I42" s="580"/>
      <c r="J42" s="582"/>
      <c r="K42" s="580"/>
      <c r="L42" s="580"/>
      <c r="M42" s="580"/>
      <c r="N42" s="580"/>
      <c r="O42" s="580"/>
      <c r="P42" s="580"/>
      <c r="Q42" s="580"/>
      <c r="R42" s="580"/>
      <c r="S42" s="580"/>
    </row>
    <row r="43" spans="2:19" ht="54" customHeight="1" thickBot="1">
      <c r="B43" s="356" t="s">
        <v>287</v>
      </c>
      <c r="C43" s="533" t="s">
        <v>111</v>
      </c>
      <c r="D43" s="356" t="s">
        <v>436</v>
      </c>
      <c r="E43" s="356" t="s">
        <v>437</v>
      </c>
      <c r="F43" s="533" t="s">
        <v>112</v>
      </c>
      <c r="G43" s="583" t="s">
        <v>113</v>
      </c>
      <c r="H43" s="533" t="s">
        <v>114</v>
      </c>
      <c r="I43" s="533" t="s">
        <v>115</v>
      </c>
      <c r="J43" s="534" t="s">
        <v>116</v>
      </c>
      <c r="K43" s="533" t="s">
        <v>117</v>
      </c>
      <c r="L43" s="533" t="s">
        <v>118</v>
      </c>
      <c r="M43" s="533" t="s">
        <v>119</v>
      </c>
      <c r="N43" s="533" t="s">
        <v>120</v>
      </c>
      <c r="O43" s="533" t="s">
        <v>121</v>
      </c>
      <c r="P43" s="533" t="s">
        <v>122</v>
      </c>
      <c r="Q43" s="533" t="s">
        <v>123</v>
      </c>
      <c r="R43" s="533" t="s">
        <v>124</v>
      </c>
      <c r="S43" s="533" t="s">
        <v>158</v>
      </c>
    </row>
    <row r="44" spans="2:19" ht="12">
      <c r="B44" s="168"/>
      <c r="C44" s="47"/>
      <c r="D44" s="47"/>
      <c r="E44" s="169"/>
      <c r="F44" s="47"/>
      <c r="G44" s="323"/>
      <c r="H44" s="170"/>
      <c r="I44" s="171"/>
      <c r="J44" s="288"/>
      <c r="K44" s="173"/>
      <c r="L44" s="174"/>
      <c r="M44" s="175"/>
      <c r="N44" s="176"/>
      <c r="O44" s="175"/>
      <c r="P44" s="177"/>
      <c r="Q44" s="178"/>
      <c r="R44" s="179"/>
      <c r="S44" s="180"/>
    </row>
    <row r="45" spans="2:19" ht="12">
      <c r="B45" s="587" t="s">
        <v>125</v>
      </c>
      <c r="C45" s="48" t="s">
        <v>426</v>
      </c>
      <c r="D45" s="48" t="s">
        <v>434</v>
      </c>
      <c r="E45" s="51" t="s">
        <v>434</v>
      </c>
      <c r="F45" s="48" t="s">
        <v>362</v>
      </c>
      <c r="G45" s="321">
        <v>1.5794</v>
      </c>
      <c r="H45" s="192">
        <v>500000000</v>
      </c>
      <c r="I45" s="588">
        <v>0</v>
      </c>
      <c r="J45" s="289">
        <v>500000000</v>
      </c>
      <c r="K45" s="225" t="s">
        <v>365</v>
      </c>
      <c r="L45" s="226">
        <v>0.0013</v>
      </c>
      <c r="M45" s="590">
        <v>0.00379</v>
      </c>
      <c r="N45" s="590" t="s">
        <v>550</v>
      </c>
      <c r="O45" s="592">
        <v>40892</v>
      </c>
      <c r="P45" s="229">
        <v>150369.027778</v>
      </c>
      <c r="Q45" s="183" t="s">
        <v>417</v>
      </c>
      <c r="R45" s="85">
        <v>41091</v>
      </c>
      <c r="S45" s="184" t="s">
        <v>424</v>
      </c>
    </row>
    <row r="46" spans="2:19" ht="12">
      <c r="B46" s="587" t="s">
        <v>126</v>
      </c>
      <c r="C46" s="48" t="s">
        <v>427</v>
      </c>
      <c r="D46" s="48" t="s">
        <v>361</v>
      </c>
      <c r="E46" s="51" t="s">
        <v>361</v>
      </c>
      <c r="F46" s="48" t="s">
        <v>362</v>
      </c>
      <c r="G46" s="321">
        <v>1.57675</v>
      </c>
      <c r="H46" s="192">
        <v>2000000000</v>
      </c>
      <c r="I46" s="588">
        <v>0</v>
      </c>
      <c r="J46" s="289">
        <v>2000000000</v>
      </c>
      <c r="K46" s="225" t="s">
        <v>367</v>
      </c>
      <c r="L46" s="226">
        <v>0.0155</v>
      </c>
      <c r="M46" s="98">
        <f>L46+0.39773%</f>
        <v>0.0194773</v>
      </c>
      <c r="N46" s="227" t="s">
        <v>551</v>
      </c>
      <c r="O46" s="228">
        <v>40925</v>
      </c>
      <c r="P46" s="605">
        <v>12768452.22</v>
      </c>
      <c r="Q46" s="183">
        <v>42005</v>
      </c>
      <c r="R46" s="85">
        <v>56523</v>
      </c>
      <c r="S46" s="184" t="s">
        <v>420</v>
      </c>
    </row>
    <row r="47" spans="2:19" ht="12">
      <c r="B47" s="587" t="s">
        <v>127</v>
      </c>
      <c r="C47" s="48" t="s">
        <v>428</v>
      </c>
      <c r="D47" s="48" t="s">
        <v>361</v>
      </c>
      <c r="E47" s="51" t="s">
        <v>361</v>
      </c>
      <c r="F47" s="48" t="s">
        <v>364</v>
      </c>
      <c r="G47" s="321">
        <v>0.8727</v>
      </c>
      <c r="H47" s="192">
        <v>200000000</v>
      </c>
      <c r="I47" s="588">
        <v>0</v>
      </c>
      <c r="J47" s="289">
        <v>200000000</v>
      </c>
      <c r="K47" s="225" t="s">
        <v>368</v>
      </c>
      <c r="L47" s="226">
        <v>0.014</v>
      </c>
      <c r="M47" s="98">
        <f>L47+1.582%</f>
        <v>0.02982</v>
      </c>
      <c r="N47" s="227" t="s">
        <v>551</v>
      </c>
      <c r="O47" s="228">
        <v>40925</v>
      </c>
      <c r="P47" s="605">
        <v>1954866.67</v>
      </c>
      <c r="Q47" s="183">
        <v>42005</v>
      </c>
      <c r="R47" s="85">
        <v>56523</v>
      </c>
      <c r="S47" s="184" t="s">
        <v>420</v>
      </c>
    </row>
    <row r="48" spans="2:19" ht="12">
      <c r="B48" s="587" t="s">
        <v>128</v>
      </c>
      <c r="C48" s="48" t="s">
        <v>429</v>
      </c>
      <c r="D48" s="48" t="s">
        <v>361</v>
      </c>
      <c r="E48" s="51" t="s">
        <v>361</v>
      </c>
      <c r="F48" s="48" t="s">
        <v>363</v>
      </c>
      <c r="G48" s="321" t="s">
        <v>369</v>
      </c>
      <c r="H48" s="192">
        <v>165000000</v>
      </c>
      <c r="I48" s="588">
        <v>0</v>
      </c>
      <c r="J48" s="289">
        <v>165000000</v>
      </c>
      <c r="K48" s="225" t="s">
        <v>366</v>
      </c>
      <c r="L48" s="226">
        <v>0.0165</v>
      </c>
      <c r="M48" s="98">
        <f>L48+0.99236%</f>
        <v>0.0264236</v>
      </c>
      <c r="N48" s="227" t="s">
        <v>551</v>
      </c>
      <c r="O48" s="228">
        <v>40925</v>
      </c>
      <c r="P48" s="605">
        <v>1409499.98</v>
      </c>
      <c r="Q48" s="183">
        <v>42644</v>
      </c>
      <c r="R48" s="85">
        <v>56523</v>
      </c>
      <c r="S48" s="184" t="s">
        <v>420</v>
      </c>
    </row>
    <row r="49" spans="2:19" ht="12">
      <c r="B49" s="587" t="s">
        <v>129</v>
      </c>
      <c r="C49" s="48" t="s">
        <v>430</v>
      </c>
      <c r="D49" s="48" t="s">
        <v>361</v>
      </c>
      <c r="E49" s="51" t="s">
        <v>361</v>
      </c>
      <c r="F49" s="48" t="s">
        <v>362</v>
      </c>
      <c r="G49" s="321">
        <v>1.58</v>
      </c>
      <c r="H49" s="192">
        <v>500000000</v>
      </c>
      <c r="I49" s="588">
        <v>0</v>
      </c>
      <c r="J49" s="289">
        <v>500000000</v>
      </c>
      <c r="K49" s="225" t="s">
        <v>367</v>
      </c>
      <c r="L49" s="226">
        <v>0.0175</v>
      </c>
      <c r="M49" s="98">
        <v>0.0214773</v>
      </c>
      <c r="N49" s="227" t="s">
        <v>551</v>
      </c>
      <c r="O49" s="228">
        <v>40925</v>
      </c>
      <c r="P49" s="605">
        <v>3519890.83</v>
      </c>
      <c r="Q49" s="183">
        <v>43466</v>
      </c>
      <c r="R49" s="85">
        <v>56523</v>
      </c>
      <c r="S49" s="184" t="s">
        <v>420</v>
      </c>
    </row>
    <row r="50" spans="2:19" ht="12">
      <c r="B50" s="587" t="s">
        <v>135</v>
      </c>
      <c r="C50" s="48" t="s">
        <v>431</v>
      </c>
      <c r="D50" s="48" t="s">
        <v>361</v>
      </c>
      <c r="E50" s="51" t="s">
        <v>361</v>
      </c>
      <c r="F50" s="48" t="s">
        <v>362</v>
      </c>
      <c r="G50" s="321">
        <v>1.58</v>
      </c>
      <c r="H50" s="192">
        <v>250000000</v>
      </c>
      <c r="I50" s="588">
        <v>0</v>
      </c>
      <c r="J50" s="289">
        <v>250000000</v>
      </c>
      <c r="K50" s="225" t="s">
        <v>367</v>
      </c>
      <c r="L50" s="226">
        <v>0.0175</v>
      </c>
      <c r="M50" s="98">
        <f>L50+0.39773%</f>
        <v>0.0214773</v>
      </c>
      <c r="N50" s="227" t="s">
        <v>551</v>
      </c>
      <c r="O50" s="228">
        <v>40925</v>
      </c>
      <c r="P50" s="605">
        <v>1759945.42</v>
      </c>
      <c r="Q50" s="183">
        <v>43466</v>
      </c>
      <c r="R50" s="85">
        <v>56523</v>
      </c>
      <c r="S50" s="184" t="s">
        <v>420</v>
      </c>
    </row>
    <row r="51" spans="2:19" ht="12.75" thickBot="1">
      <c r="B51" s="595"/>
      <c r="C51" s="596"/>
      <c r="D51" s="596"/>
      <c r="E51" s="526"/>
      <c r="F51" s="596"/>
      <c r="G51" s="597"/>
      <c r="H51" s="596"/>
      <c r="I51" s="526"/>
      <c r="J51" s="598"/>
      <c r="K51" s="526"/>
      <c r="L51" s="596"/>
      <c r="M51" s="526"/>
      <c r="N51" s="596"/>
      <c r="O51" s="526"/>
      <c r="P51" s="602"/>
      <c r="Q51" s="526"/>
      <c r="R51" s="596"/>
      <c r="S51" s="600"/>
    </row>
    <row r="52" spans="2:19" ht="12">
      <c r="B52" s="565" t="s">
        <v>528</v>
      </c>
      <c r="C52" s="4"/>
      <c r="D52" s="4"/>
      <c r="E52" s="4"/>
      <c r="F52" s="4"/>
      <c r="G52" s="322"/>
      <c r="H52" s="137"/>
      <c r="I52" s="51"/>
      <c r="J52" s="317"/>
      <c r="K52" s="51"/>
      <c r="L52" s="51"/>
      <c r="M52" s="51"/>
      <c r="N52" s="86"/>
      <c r="O52" s="86"/>
      <c r="P52" s="87"/>
      <c r="Q52" s="88"/>
      <c r="R52" s="4"/>
      <c r="S52" s="5"/>
    </row>
  </sheetData>
  <sheetProtection/>
  <mergeCells count="4">
    <mergeCell ref="I4:J4"/>
    <mergeCell ref="I18:J18"/>
    <mergeCell ref="I32:J32"/>
    <mergeCell ref="I41:J4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oddHeader>&amp;CHolmes Master Trust Investor Report - November 2011</oddHeader>
    <oddFooter>&amp;CPage 7</oddFooter>
  </headerFooter>
</worksheet>
</file>

<file path=xl/worksheets/sheet8.xml><?xml version="1.0" encoding="utf-8"?>
<worksheet xmlns="http://schemas.openxmlformats.org/spreadsheetml/2006/main" xmlns:r="http://schemas.openxmlformats.org/officeDocument/2006/relationships">
  <dimension ref="B2:G43"/>
  <sheetViews>
    <sheetView view="pageLayout" workbookViewId="0" topLeftCell="A1">
      <selection activeCell="D11" sqref="D11"/>
    </sheetView>
  </sheetViews>
  <sheetFormatPr defaultColWidth="9.140625" defaultRowHeight="12"/>
  <cols>
    <col min="1" max="1" width="8.57421875" style="0" customWidth="1"/>
    <col min="2" max="2" width="50.140625" style="0" customWidth="1"/>
    <col min="3" max="3" width="20.28125" style="0" customWidth="1"/>
    <col min="4" max="4" width="9.140625" style="0" customWidth="1"/>
    <col min="5" max="5" width="12.7109375" style="0" bestFit="1" customWidth="1"/>
    <col min="6" max="6" width="16.7109375" style="0" customWidth="1"/>
    <col min="7" max="7" width="17.140625" style="0" customWidth="1"/>
    <col min="8" max="8" width="46.28125" style="0" bestFit="1" customWidth="1"/>
    <col min="9" max="9" width="16.7109375" style="0" customWidth="1"/>
    <col min="10" max="10" width="9.140625" style="0" customWidth="1"/>
    <col min="11" max="11" width="12.28125" style="0" bestFit="1" customWidth="1"/>
  </cols>
  <sheetData>
    <row r="1" ht="12.75" thickBot="1"/>
    <row r="2" spans="2:7" ht="12">
      <c r="B2" s="130" t="s">
        <v>326</v>
      </c>
      <c r="C2" s="130" t="s">
        <v>23</v>
      </c>
      <c r="D2" s="269" t="s">
        <v>136</v>
      </c>
      <c r="E2" s="249" t="s">
        <v>137</v>
      </c>
      <c r="F2" s="130" t="s">
        <v>138</v>
      </c>
      <c r="G2" s="130" t="s">
        <v>327</v>
      </c>
    </row>
    <row r="3" spans="2:7" ht="12.75" thickBot="1">
      <c r="B3" s="131"/>
      <c r="C3" s="131" t="s">
        <v>19</v>
      </c>
      <c r="D3" s="131"/>
      <c r="E3" s="250" t="s">
        <v>139</v>
      </c>
      <c r="F3" s="270" t="s">
        <v>140</v>
      </c>
      <c r="G3" s="131"/>
    </row>
    <row r="4" spans="2:7" ht="12">
      <c r="B4" s="89"/>
      <c r="C4" s="265"/>
      <c r="D4" s="265"/>
      <c r="E4" s="265"/>
      <c r="F4" s="90"/>
      <c r="G4" s="265"/>
    </row>
    <row r="5" spans="2:7" ht="12">
      <c r="B5" s="64" t="s">
        <v>328</v>
      </c>
      <c r="C5" s="483">
        <v>7610350381.851741</v>
      </c>
      <c r="D5" s="77">
        <v>0.8787577922712763</v>
      </c>
      <c r="E5" s="77">
        <v>0.12124220772872364</v>
      </c>
      <c r="F5" s="77">
        <v>0.174771830743651</v>
      </c>
      <c r="G5" s="77">
        <v>0.083</v>
      </c>
    </row>
    <row r="6" spans="2:7" ht="12.75" thickBot="1">
      <c r="B6" s="64" t="s">
        <v>141</v>
      </c>
      <c r="C6" s="483">
        <v>1050000000</v>
      </c>
      <c r="D6" s="77">
        <v>0.12124220772872364</v>
      </c>
      <c r="E6" s="77">
        <v>0</v>
      </c>
      <c r="F6" s="77">
        <v>0</v>
      </c>
      <c r="G6" s="77">
        <v>0</v>
      </c>
    </row>
    <row r="7" spans="2:7" ht="12">
      <c r="B7" s="64"/>
      <c r="C7" s="271">
        <v>8660350381.851742</v>
      </c>
      <c r="D7" s="91">
        <v>0.9999999999999999</v>
      </c>
      <c r="E7" s="77"/>
      <c r="F7" s="272"/>
      <c r="G7" s="273"/>
    </row>
    <row r="8" spans="2:7" ht="12.75" thickBot="1">
      <c r="B8" s="64"/>
      <c r="C8" s="92"/>
      <c r="D8" s="77"/>
      <c r="E8" s="77"/>
      <c r="F8" s="272"/>
      <c r="G8" s="273"/>
    </row>
    <row r="9" spans="2:7" ht="12">
      <c r="B9" s="63"/>
      <c r="C9" s="93"/>
      <c r="D9" s="91"/>
      <c r="E9" s="91"/>
      <c r="F9" s="274"/>
      <c r="G9" s="275"/>
    </row>
    <row r="10" spans="2:7" ht="12">
      <c r="B10" s="64" t="s">
        <v>329</v>
      </c>
      <c r="C10" s="92">
        <v>515000000</v>
      </c>
      <c r="D10" s="77">
        <v>0.0595</v>
      </c>
      <c r="E10" s="77"/>
      <c r="F10" s="272"/>
      <c r="G10" s="273"/>
    </row>
    <row r="11" spans="2:7" ht="12.75" thickBot="1">
      <c r="B11" s="66"/>
      <c r="C11" s="94"/>
      <c r="D11" s="94"/>
      <c r="E11" s="95"/>
      <c r="F11" s="276"/>
      <c r="G11" s="95"/>
    </row>
    <row r="12" spans="2:7" ht="12.75" customHeight="1">
      <c r="B12" s="54"/>
      <c r="C12" s="96"/>
      <c r="D12" s="96"/>
      <c r="E12" s="78"/>
      <c r="F12" s="97"/>
      <c r="G12" s="78"/>
    </row>
    <row r="13" spans="2:7" ht="12.75" thickBot="1">
      <c r="B13" s="97"/>
      <c r="C13" s="97"/>
      <c r="D13" s="96"/>
      <c r="E13" s="78"/>
      <c r="F13" s="97"/>
      <c r="G13" s="78"/>
    </row>
    <row r="14" spans="2:7" ht="12">
      <c r="B14" s="63" t="s">
        <v>142</v>
      </c>
      <c r="C14" s="508">
        <v>0</v>
      </c>
      <c r="D14" s="51"/>
      <c r="E14" s="51"/>
      <c r="F14" s="51"/>
      <c r="G14" s="51"/>
    </row>
    <row r="15" spans="2:7" ht="12">
      <c r="B15" s="64" t="s">
        <v>143</v>
      </c>
      <c r="C15" s="509">
        <v>0</v>
      </c>
      <c r="D15" s="96"/>
      <c r="E15" s="98"/>
      <c r="F15" s="51"/>
      <c r="G15" s="51"/>
    </row>
    <row r="16" spans="2:7" ht="12">
      <c r="B16" s="64" t="s">
        <v>144</v>
      </c>
      <c r="C16" s="509">
        <v>0</v>
      </c>
      <c r="D16" s="96"/>
      <c r="E16" s="87"/>
      <c r="F16" s="4"/>
      <c r="G16" s="4"/>
    </row>
    <row r="17" spans="2:7" ht="12">
      <c r="B17" s="64" t="s">
        <v>145</v>
      </c>
      <c r="C17" s="509">
        <v>0</v>
      </c>
      <c r="D17" s="96"/>
      <c r="E17" s="4"/>
      <c r="F17" s="4"/>
      <c r="G17" s="4"/>
    </row>
    <row r="18" spans="2:7" ht="12">
      <c r="B18" s="64" t="s">
        <v>146</v>
      </c>
      <c r="C18" s="509">
        <v>0</v>
      </c>
      <c r="D18" s="96"/>
      <c r="E18" s="98"/>
      <c r="F18" s="51"/>
      <c r="G18" s="51"/>
    </row>
    <row r="19" spans="2:7" ht="12.75" thickBot="1">
      <c r="B19" s="99" t="s">
        <v>147</v>
      </c>
      <c r="C19" s="510">
        <v>0</v>
      </c>
      <c r="D19" s="96"/>
      <c r="E19" s="98"/>
      <c r="F19" s="51"/>
      <c r="G19" s="51"/>
    </row>
    <row r="20" spans="2:7" ht="12">
      <c r="B20" s="13"/>
      <c r="C20" s="13"/>
      <c r="D20" s="100"/>
      <c r="E20" s="101"/>
      <c r="F20" s="51"/>
      <c r="G20" s="51"/>
    </row>
    <row r="21" spans="2:7" ht="12.75" thickBot="1">
      <c r="B21" s="97"/>
      <c r="C21" s="97"/>
      <c r="D21" s="96"/>
      <c r="E21" s="78"/>
      <c r="F21" s="97"/>
      <c r="G21" s="78"/>
    </row>
    <row r="22" spans="2:4" ht="12">
      <c r="B22" s="129" t="s">
        <v>330</v>
      </c>
      <c r="C22" s="132"/>
      <c r="D22" s="4"/>
    </row>
    <row r="23" spans="2:4" ht="12.75" thickBot="1">
      <c r="B23" s="133"/>
      <c r="C23" s="134"/>
      <c r="D23" s="4"/>
    </row>
    <row r="24" spans="2:4" ht="12">
      <c r="B24" s="64" t="s">
        <v>148</v>
      </c>
      <c r="C24" s="92">
        <v>515000000</v>
      </c>
      <c r="D24" s="4"/>
    </row>
    <row r="25" spans="2:4" ht="12">
      <c r="B25" s="64" t="s">
        <v>149</v>
      </c>
      <c r="C25" s="92">
        <v>0</v>
      </c>
      <c r="D25" s="4"/>
    </row>
    <row r="26" spans="2:4" ht="12">
      <c r="B26" s="64" t="s">
        <v>150</v>
      </c>
      <c r="C26" s="92">
        <v>0</v>
      </c>
      <c r="D26" s="4"/>
    </row>
    <row r="27" spans="2:7" ht="12.75" thickBot="1">
      <c r="B27" s="66" t="s">
        <v>151</v>
      </c>
      <c r="C27" s="94">
        <v>515000000</v>
      </c>
      <c r="D27" s="4"/>
      <c r="E27" s="78"/>
      <c r="F27" s="97"/>
      <c r="G27" s="8"/>
    </row>
    <row r="28" spans="2:7" ht="12.75" thickBot="1">
      <c r="B28" s="54"/>
      <c r="C28" s="96"/>
      <c r="D28" s="4"/>
      <c r="E28" s="78"/>
      <c r="F28" s="97"/>
      <c r="G28" s="8"/>
    </row>
    <row r="29" spans="2:7" ht="12.75" thickBot="1">
      <c r="B29" s="281" t="s">
        <v>351</v>
      </c>
      <c r="C29" s="235"/>
      <c r="D29" s="4"/>
      <c r="E29" s="78"/>
      <c r="F29" s="97"/>
      <c r="G29" s="8"/>
    </row>
    <row r="30" spans="2:7" ht="12.75" thickBot="1">
      <c r="B30" s="282" t="s">
        <v>553</v>
      </c>
      <c r="C30" s="511">
        <v>891307000</v>
      </c>
      <c r="D30" s="4"/>
      <c r="E30" s="78"/>
      <c r="F30" s="97"/>
      <c r="G30" s="8"/>
    </row>
    <row r="31" spans="2:7" ht="12">
      <c r="B31" s="4"/>
      <c r="C31" s="4"/>
      <c r="D31" s="96"/>
      <c r="E31" s="4"/>
      <c r="F31" s="4"/>
      <c r="G31" s="4"/>
    </row>
    <row r="32" spans="2:7" ht="12.75" thickBot="1">
      <c r="B32" s="4"/>
      <c r="C32" s="4"/>
      <c r="D32" s="4"/>
      <c r="E32" s="4"/>
      <c r="F32" s="4"/>
      <c r="G32" s="8"/>
    </row>
    <row r="33" spans="2:7" ht="12">
      <c r="B33" s="129" t="s">
        <v>331</v>
      </c>
      <c r="C33" s="277"/>
      <c r="D33" s="8"/>
      <c r="E33" s="8"/>
      <c r="F33" s="8"/>
      <c r="G33" s="4"/>
    </row>
    <row r="34" spans="2:7" ht="12.75" thickBot="1">
      <c r="B34" s="133"/>
      <c r="C34" s="278"/>
      <c r="D34" s="8"/>
      <c r="E34" s="8"/>
      <c r="F34" s="8"/>
      <c r="G34" s="4"/>
    </row>
    <row r="35" spans="2:7" ht="12">
      <c r="B35" s="279" t="s">
        <v>555</v>
      </c>
      <c r="C35" s="512">
        <v>0.013077643659990843</v>
      </c>
      <c r="D35" s="8"/>
      <c r="E35" s="102"/>
      <c r="F35" s="102"/>
      <c r="G35" s="13"/>
    </row>
    <row r="36" spans="2:7" ht="12.75" thickBot="1">
      <c r="B36" s="99" t="s">
        <v>332</v>
      </c>
      <c r="C36" s="513">
        <v>0.01584001532136349</v>
      </c>
      <c r="D36" s="8"/>
      <c r="E36" s="102"/>
      <c r="F36" s="102"/>
      <c r="G36" s="13"/>
    </row>
    <row r="37" spans="2:7" ht="12">
      <c r="B37" s="8" t="s">
        <v>333</v>
      </c>
      <c r="C37" s="51"/>
      <c r="D37" s="8"/>
      <c r="E37" s="98"/>
      <c r="F37" s="98"/>
      <c r="G37" s="98"/>
    </row>
    <row r="38" ht="12.75" thickBot="1"/>
    <row r="39" spans="2:3" ht="12">
      <c r="B39" s="63" t="s">
        <v>334</v>
      </c>
      <c r="C39" s="620">
        <v>308171138.23</v>
      </c>
    </row>
    <row r="40" spans="2:3" ht="12">
      <c r="B40" s="90" t="s">
        <v>335</v>
      </c>
      <c r="C40" s="621">
        <v>0</v>
      </c>
    </row>
    <row r="41" spans="2:3" ht="12">
      <c r="B41" s="90" t="s">
        <v>336</v>
      </c>
      <c r="C41" s="621">
        <v>0</v>
      </c>
    </row>
    <row r="42" spans="2:3" ht="12.75" thickBot="1">
      <c r="B42" s="280" t="s">
        <v>337</v>
      </c>
      <c r="C42" s="622">
        <v>0</v>
      </c>
    </row>
    <row r="43" spans="2:3" ht="12.75" thickBot="1">
      <c r="B43" s="66" t="s">
        <v>554</v>
      </c>
      <c r="C43" s="622">
        <v>308171138.23</v>
      </c>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&amp;CHolmes Master Trust Investor Report - November 2011</oddHeader>
    <oddFooter>&amp;C&amp;A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80"/>
  <sheetViews>
    <sheetView view="pageLayout" workbookViewId="0" topLeftCell="A1">
      <selection activeCell="E63" sqref="E63"/>
    </sheetView>
  </sheetViews>
  <sheetFormatPr defaultColWidth="9.140625" defaultRowHeight="12"/>
  <cols>
    <col min="1" max="1" width="6.28125" style="0" customWidth="1"/>
    <col min="2" max="2" width="37.00390625" style="0" customWidth="1"/>
    <col min="3" max="3" width="15.7109375" style="259" customWidth="1"/>
    <col min="4" max="4" width="9.140625" style="0" customWidth="1"/>
    <col min="5" max="5" width="36.140625" style="0" customWidth="1"/>
    <col min="6" max="6" width="20.00390625" style="0" customWidth="1"/>
    <col min="7" max="7" width="9.140625" style="0" customWidth="1"/>
    <col min="8" max="8" width="57.57421875" style="0" customWidth="1"/>
    <col min="9" max="9" width="14.28125" style="248" customWidth="1"/>
  </cols>
  <sheetData>
    <row r="1" spans="1:9" ht="12.75" thickBot="1">
      <c r="A1" s="44" t="s">
        <v>232</v>
      </c>
      <c r="B1" s="44"/>
      <c r="C1" s="256"/>
      <c r="D1" s="83"/>
      <c r="E1" s="83"/>
      <c r="F1" s="83"/>
      <c r="G1" s="83"/>
      <c r="H1" s="83"/>
      <c r="I1" s="251"/>
    </row>
    <row r="2" spans="2:9" ht="12">
      <c r="B2" s="73"/>
      <c r="C2" s="257"/>
      <c r="D2" s="4"/>
      <c r="E2" s="4"/>
      <c r="F2" s="4"/>
      <c r="G2" s="4"/>
      <c r="H2" s="4"/>
      <c r="I2" s="137"/>
    </row>
    <row r="3" spans="2:9" ht="12">
      <c r="B3" s="197" t="s">
        <v>181</v>
      </c>
      <c r="C3" s="258"/>
      <c r="D3" s="198"/>
      <c r="E3" s="197" t="s">
        <v>182</v>
      </c>
      <c r="F3" s="260"/>
      <c r="G3" s="198"/>
      <c r="H3" s="197" t="s">
        <v>288</v>
      </c>
      <c r="I3" s="197"/>
    </row>
    <row r="4" spans="2:9" ht="12">
      <c r="B4" s="198"/>
      <c r="C4" s="203"/>
      <c r="D4" s="198"/>
      <c r="E4" s="198"/>
      <c r="F4" s="252"/>
      <c r="G4" s="198"/>
      <c r="H4" s="198"/>
      <c r="I4" s="198"/>
    </row>
    <row r="5" spans="1:9" ht="12">
      <c r="A5" s="501" t="s">
        <v>497</v>
      </c>
      <c r="B5" s="198" t="s">
        <v>183</v>
      </c>
      <c r="C5" s="255">
        <v>0</v>
      </c>
      <c r="D5" s="502" t="s">
        <v>497</v>
      </c>
      <c r="E5" s="198" t="s">
        <v>184</v>
      </c>
      <c r="F5" s="253">
        <v>0</v>
      </c>
      <c r="G5" s="502" t="s">
        <v>497</v>
      </c>
      <c r="H5" s="198" t="s">
        <v>185</v>
      </c>
      <c r="I5" s="263">
        <v>0</v>
      </c>
    </row>
    <row r="6" spans="2:9" ht="12">
      <c r="B6" s="198" t="s">
        <v>186</v>
      </c>
      <c r="C6" s="255">
        <v>0</v>
      </c>
      <c r="D6" s="502"/>
      <c r="E6" s="198" t="s">
        <v>187</v>
      </c>
      <c r="F6" s="255">
        <v>0</v>
      </c>
      <c r="G6" s="198"/>
      <c r="H6" s="198" t="s">
        <v>188</v>
      </c>
      <c r="I6" s="263">
        <v>0</v>
      </c>
    </row>
    <row r="7" spans="2:9" ht="12.75" thickBot="1">
      <c r="B7" s="198"/>
      <c r="C7" s="201"/>
      <c r="D7" s="502"/>
      <c r="E7" s="198" t="s">
        <v>189</v>
      </c>
      <c r="F7" s="253">
        <v>0</v>
      </c>
      <c r="G7" s="198"/>
      <c r="H7" s="198" t="s">
        <v>190</v>
      </c>
      <c r="I7" s="263">
        <v>0</v>
      </c>
    </row>
    <row r="8" spans="2:9" ht="13.5" thickBot="1" thickTop="1">
      <c r="B8" s="198"/>
      <c r="C8" s="203"/>
      <c r="D8" s="502"/>
      <c r="E8" s="198"/>
      <c r="F8" s="254"/>
      <c r="G8" s="198"/>
      <c r="H8" s="202"/>
      <c r="I8" s="201"/>
    </row>
    <row r="9" spans="1:9" ht="12.75" thickTop="1">
      <c r="A9" s="501" t="s">
        <v>498</v>
      </c>
      <c r="B9" s="198" t="s">
        <v>191</v>
      </c>
      <c r="C9" s="507">
        <v>825662.73</v>
      </c>
      <c r="D9" s="502"/>
      <c r="E9" s="198"/>
      <c r="F9" s="252"/>
      <c r="G9" s="198"/>
      <c r="H9" s="202"/>
      <c r="I9" s="203"/>
    </row>
    <row r="10" spans="2:9" ht="12">
      <c r="B10" s="198"/>
      <c r="C10" s="507"/>
      <c r="D10" s="502" t="s">
        <v>498</v>
      </c>
      <c r="E10" s="198" t="s">
        <v>192</v>
      </c>
      <c r="F10" s="253">
        <v>0</v>
      </c>
      <c r="G10" s="502" t="s">
        <v>498</v>
      </c>
      <c r="H10" s="202" t="s">
        <v>189</v>
      </c>
      <c r="I10" s="253">
        <v>0</v>
      </c>
    </row>
    <row r="11" spans="2:9" ht="12.75" thickBot="1">
      <c r="B11" s="198"/>
      <c r="C11" s="257"/>
      <c r="D11" s="502"/>
      <c r="E11" s="198"/>
      <c r="F11" s="254"/>
      <c r="I11" s="201"/>
    </row>
    <row r="12" spans="1:9" ht="12.75" thickTop="1">
      <c r="A12" s="501" t="s">
        <v>499</v>
      </c>
      <c r="B12" s="198" t="s">
        <v>197</v>
      </c>
      <c r="C12" s="507">
        <v>24283238.571077283</v>
      </c>
      <c r="D12" s="502"/>
      <c r="E12" s="198"/>
      <c r="F12" s="252"/>
      <c r="H12" s="202"/>
      <c r="I12" s="203"/>
    </row>
    <row r="13" spans="2:9" ht="12">
      <c r="B13" s="198" t="s">
        <v>200</v>
      </c>
      <c r="C13" s="507">
        <v>6006115.368922722</v>
      </c>
      <c r="D13" s="502" t="s">
        <v>499</v>
      </c>
      <c r="E13" s="198" t="s">
        <v>193</v>
      </c>
      <c r="F13" s="255">
        <v>0</v>
      </c>
      <c r="G13" s="502" t="s">
        <v>499</v>
      </c>
      <c r="H13" s="202" t="s">
        <v>195</v>
      </c>
      <c r="I13" s="253">
        <v>0</v>
      </c>
    </row>
    <row r="14" spans="2:9" ht="12.75" thickBot="1">
      <c r="B14" s="198"/>
      <c r="C14" s="201"/>
      <c r="D14" s="503"/>
      <c r="E14" s="198" t="s">
        <v>194</v>
      </c>
      <c r="F14" s="255">
        <v>0</v>
      </c>
      <c r="G14" s="198"/>
      <c r="H14" s="202" t="s">
        <v>196</v>
      </c>
      <c r="I14" s="199">
        <v>0</v>
      </c>
    </row>
    <row r="15" spans="2:9" ht="13.5" thickBot="1" thickTop="1">
      <c r="B15" s="198"/>
      <c r="D15" s="502"/>
      <c r="E15" s="198"/>
      <c r="F15" s="254"/>
      <c r="G15" s="198"/>
      <c r="H15" s="202" t="s">
        <v>199</v>
      </c>
      <c r="I15" s="199">
        <v>0</v>
      </c>
    </row>
    <row r="16" spans="2:9" ht="13.5" thickBot="1" thickTop="1">
      <c r="B16" s="198"/>
      <c r="C16" s="203"/>
      <c r="D16" s="502"/>
      <c r="E16" s="198"/>
      <c r="F16" s="252"/>
      <c r="G16" s="198"/>
      <c r="H16" s="202"/>
      <c r="I16" s="201"/>
    </row>
    <row r="17" spans="4:9" ht="12.75" thickTop="1">
      <c r="D17" s="502" t="s">
        <v>500</v>
      </c>
      <c r="E17" s="198" t="s">
        <v>198</v>
      </c>
      <c r="F17" s="253">
        <v>0</v>
      </c>
      <c r="G17" s="198"/>
      <c r="H17" s="202"/>
      <c r="I17" s="203"/>
    </row>
    <row r="18" spans="2:9" ht="12.75" thickBot="1">
      <c r="B18" s="197" t="s">
        <v>204</v>
      </c>
      <c r="C18" s="197"/>
      <c r="D18" s="502"/>
      <c r="E18" s="198"/>
      <c r="F18" s="254"/>
      <c r="G18" s="502" t="s">
        <v>500</v>
      </c>
      <c r="H18" s="202" t="s">
        <v>202</v>
      </c>
      <c r="I18" s="253">
        <v>0</v>
      </c>
    </row>
    <row r="19" spans="2:9" ht="12.75" thickTop="1">
      <c r="B19" s="198"/>
      <c r="C19" s="198"/>
      <c r="D19" s="502"/>
      <c r="E19" s="198"/>
      <c r="F19" s="252"/>
      <c r="G19" s="198"/>
      <c r="H19" s="202" t="s">
        <v>501</v>
      </c>
      <c r="I19" s="504"/>
    </row>
    <row r="20" spans="2:9" ht="12">
      <c r="B20" s="198"/>
      <c r="C20" s="257"/>
      <c r="D20" s="502" t="s">
        <v>502</v>
      </c>
      <c r="E20" s="198" t="s">
        <v>201</v>
      </c>
      <c r="F20" s="253">
        <v>0</v>
      </c>
      <c r="G20" s="502" t="s">
        <v>502</v>
      </c>
      <c r="H20" s="202" t="s">
        <v>289</v>
      </c>
      <c r="I20" s="199">
        <v>0</v>
      </c>
    </row>
    <row r="21" spans="1:9" ht="12">
      <c r="A21" s="501" t="s">
        <v>497</v>
      </c>
      <c r="B21" s="198" t="s">
        <v>206</v>
      </c>
      <c r="C21" s="507">
        <v>208664817.73</v>
      </c>
      <c r="D21" s="502" t="s">
        <v>503</v>
      </c>
      <c r="E21" s="198" t="s">
        <v>203</v>
      </c>
      <c r="F21" s="255">
        <v>0</v>
      </c>
      <c r="G21" s="198"/>
      <c r="H21" s="202" t="s">
        <v>501</v>
      </c>
      <c r="I21" s="504"/>
    </row>
    <row r="22" spans="2:9" ht="12.75" thickBot="1">
      <c r="B22" s="198"/>
      <c r="C22" s="200"/>
      <c r="D22" s="502"/>
      <c r="F22" s="248"/>
      <c r="G22" s="502" t="s">
        <v>503</v>
      </c>
      <c r="H22" s="202" t="s">
        <v>290</v>
      </c>
      <c r="I22" s="199">
        <v>0</v>
      </c>
    </row>
    <row r="23" spans="1:9" ht="12.75" thickTop="1">
      <c r="A23" s="198"/>
      <c r="B23" s="198"/>
      <c r="C23" s="198"/>
      <c r="D23" s="198"/>
      <c r="E23" s="198"/>
      <c r="F23" s="248"/>
      <c r="G23" s="198"/>
      <c r="H23" s="202" t="s">
        <v>501</v>
      </c>
      <c r="I23" s="504"/>
    </row>
    <row r="24" spans="1:9" ht="12">
      <c r="A24" s="501" t="s">
        <v>498</v>
      </c>
      <c r="B24" s="198" t="s">
        <v>200</v>
      </c>
      <c r="C24" s="255">
        <v>0</v>
      </c>
      <c r="D24" s="502" t="s">
        <v>504</v>
      </c>
      <c r="E24" s="198" t="s">
        <v>233</v>
      </c>
      <c r="F24" s="255">
        <v>0</v>
      </c>
      <c r="G24" s="502" t="s">
        <v>504</v>
      </c>
      <c r="H24" s="202" t="s">
        <v>291</v>
      </c>
      <c r="I24" s="199">
        <v>0</v>
      </c>
    </row>
    <row r="25" spans="2:9" ht="12.75" thickBot="1">
      <c r="B25" s="198"/>
      <c r="C25" s="200"/>
      <c r="D25" s="502" t="s">
        <v>505</v>
      </c>
      <c r="E25" s="198" t="s">
        <v>234</v>
      </c>
      <c r="F25" s="255">
        <v>0</v>
      </c>
      <c r="G25" s="198"/>
      <c r="H25" s="202" t="s">
        <v>501</v>
      </c>
      <c r="I25" s="201"/>
    </row>
    <row r="26" spans="2:9" ht="12.75" thickTop="1">
      <c r="B26" s="4"/>
      <c r="C26" s="4"/>
      <c r="D26" s="502"/>
      <c r="F26" s="248"/>
      <c r="G26" s="198"/>
      <c r="H26" s="202"/>
      <c r="I26" s="203"/>
    </row>
    <row r="27" spans="2:9" ht="12">
      <c r="B27" s="4"/>
      <c r="C27" s="257"/>
      <c r="D27" s="502" t="s">
        <v>506</v>
      </c>
      <c r="E27" s="198" t="s">
        <v>235</v>
      </c>
      <c r="F27" s="255">
        <v>0</v>
      </c>
      <c r="G27" s="502" t="s">
        <v>505</v>
      </c>
      <c r="H27" s="202" t="s">
        <v>205</v>
      </c>
      <c r="I27" s="253">
        <v>0</v>
      </c>
    </row>
    <row r="28" spans="4:9" ht="12.75" thickBot="1">
      <c r="D28" s="502" t="s">
        <v>507</v>
      </c>
      <c r="E28" s="198" t="s">
        <v>236</v>
      </c>
      <c r="F28" s="255">
        <v>0</v>
      </c>
      <c r="G28" s="198"/>
      <c r="H28" s="202"/>
      <c r="I28" s="201"/>
    </row>
    <row r="29" spans="4:9" ht="12.75" thickTop="1">
      <c r="D29" s="502"/>
      <c r="F29" s="248"/>
      <c r="G29" s="198"/>
      <c r="H29" s="202"/>
      <c r="I29" s="203"/>
    </row>
    <row r="30" spans="4:9" ht="12">
      <c r="D30" s="502" t="s">
        <v>508</v>
      </c>
      <c r="E30" s="198" t="s">
        <v>237</v>
      </c>
      <c r="F30" s="255">
        <v>0</v>
      </c>
      <c r="G30" s="502" t="s">
        <v>506</v>
      </c>
      <c r="H30" s="202" t="s">
        <v>207</v>
      </c>
      <c r="I30" s="199">
        <v>0</v>
      </c>
    </row>
    <row r="31" spans="4:9" ht="12.75" thickBot="1">
      <c r="D31" s="502" t="s">
        <v>509</v>
      </c>
      <c r="E31" s="198" t="s">
        <v>238</v>
      </c>
      <c r="F31" s="255">
        <v>0</v>
      </c>
      <c r="G31" s="198"/>
      <c r="H31" s="202"/>
      <c r="I31" s="201"/>
    </row>
    <row r="32" spans="2:9" ht="13.5" thickBot="1" thickTop="1">
      <c r="B32" s="198"/>
      <c r="C32" s="203"/>
      <c r="D32" s="198"/>
      <c r="E32" s="198"/>
      <c r="F32" s="254"/>
      <c r="G32" s="198"/>
      <c r="H32" s="202"/>
      <c r="I32" s="203"/>
    </row>
    <row r="33" spans="2:9" ht="12.75" thickTop="1">
      <c r="B33" s="198"/>
      <c r="C33" s="203"/>
      <c r="D33" s="198"/>
      <c r="E33" s="198"/>
      <c r="F33" s="505"/>
      <c r="G33" s="198"/>
      <c r="H33" s="202"/>
      <c r="I33" s="203"/>
    </row>
    <row r="34" spans="2:9" ht="12">
      <c r="B34" s="198"/>
      <c r="C34" s="203"/>
      <c r="D34" s="502" t="s">
        <v>510</v>
      </c>
      <c r="E34" s="198" t="s">
        <v>511</v>
      </c>
      <c r="F34" s="255">
        <v>0</v>
      </c>
      <c r="G34" s="502" t="s">
        <v>507</v>
      </c>
      <c r="H34" s="202" t="s">
        <v>209</v>
      </c>
      <c r="I34" s="199">
        <v>0</v>
      </c>
    </row>
    <row r="35" spans="2:9" ht="12.75" thickBot="1">
      <c r="B35" s="198"/>
      <c r="C35" s="203"/>
      <c r="D35" s="502"/>
      <c r="E35" s="198"/>
      <c r="F35" s="254"/>
      <c r="G35" s="198"/>
      <c r="I35" s="201"/>
    </row>
    <row r="36" spans="2:9" ht="12.75" thickTop="1">
      <c r="B36" s="198"/>
      <c r="C36" s="203"/>
      <c r="D36" s="502"/>
      <c r="E36" s="198"/>
      <c r="F36" s="505"/>
      <c r="G36" s="198"/>
      <c r="I36" s="203"/>
    </row>
    <row r="37" spans="2:9" ht="12">
      <c r="B37" s="198"/>
      <c r="C37" s="203"/>
      <c r="D37" s="502" t="s">
        <v>512</v>
      </c>
      <c r="E37" s="198" t="s">
        <v>513</v>
      </c>
      <c r="F37" s="253">
        <v>0</v>
      </c>
      <c r="G37" s="198"/>
      <c r="I37"/>
    </row>
    <row r="38" spans="2:9" ht="12">
      <c r="B38" s="198"/>
      <c r="C38" s="203"/>
      <c r="D38" s="502" t="s">
        <v>514</v>
      </c>
      <c r="E38" s="198" t="s">
        <v>515</v>
      </c>
      <c r="F38" s="255">
        <v>0</v>
      </c>
      <c r="G38" s="198"/>
      <c r="H38" s="197" t="s">
        <v>211</v>
      </c>
      <c r="I38" s="197"/>
    </row>
    <row r="39" spans="2:9" ht="12">
      <c r="B39" s="198"/>
      <c r="C39" s="203"/>
      <c r="D39" s="502" t="s">
        <v>516</v>
      </c>
      <c r="E39" s="198" t="s">
        <v>517</v>
      </c>
      <c r="F39" s="255">
        <v>0</v>
      </c>
      <c r="G39" s="198"/>
      <c r="H39" s="198"/>
      <c r="I39" s="198"/>
    </row>
    <row r="40" spans="2:9" ht="12.75" thickBot="1">
      <c r="B40" s="198"/>
      <c r="C40" s="203"/>
      <c r="D40" s="198"/>
      <c r="E40" s="198"/>
      <c r="F40" s="254"/>
      <c r="G40" s="502" t="s">
        <v>497</v>
      </c>
      <c r="H40" s="198" t="s">
        <v>212</v>
      </c>
      <c r="I40" s="253">
        <v>0</v>
      </c>
    </row>
    <row r="41" spans="2:9" ht="12.75" thickTop="1">
      <c r="B41" s="198"/>
      <c r="C41" s="203"/>
      <c r="D41" s="198"/>
      <c r="E41" s="198"/>
      <c r="F41" s="252"/>
      <c r="G41" s="502" t="s">
        <v>498</v>
      </c>
      <c r="H41" s="198" t="s">
        <v>292</v>
      </c>
      <c r="I41" s="199">
        <v>0</v>
      </c>
    </row>
    <row r="42" spans="2:9" ht="12">
      <c r="B42" s="198"/>
      <c r="C42" s="203"/>
      <c r="D42" s="502" t="s">
        <v>518</v>
      </c>
      <c r="E42" s="198" t="s">
        <v>208</v>
      </c>
      <c r="F42" s="253">
        <v>0</v>
      </c>
      <c r="G42" s="502" t="s">
        <v>499</v>
      </c>
      <c r="H42" s="198" t="s">
        <v>293</v>
      </c>
      <c r="I42" s="199">
        <v>0</v>
      </c>
    </row>
    <row r="43" spans="2:9" ht="12.75" thickBot="1">
      <c r="B43" s="198"/>
      <c r="C43" s="203"/>
      <c r="D43" s="198"/>
      <c r="E43" s="198"/>
      <c r="F43" s="254"/>
      <c r="G43" s="502" t="s">
        <v>500</v>
      </c>
      <c r="H43" s="198" t="s">
        <v>294</v>
      </c>
      <c r="I43" s="199">
        <v>0</v>
      </c>
    </row>
    <row r="44" spans="2:9" ht="13.5" thickBot="1" thickTop="1">
      <c r="B44" s="198"/>
      <c r="C44" s="203"/>
      <c r="D44" s="198"/>
      <c r="E44" s="198"/>
      <c r="F44" s="252"/>
      <c r="H44" s="198"/>
      <c r="I44" s="201"/>
    </row>
    <row r="45" spans="2:9" ht="12.75" thickTop="1">
      <c r="B45" s="198"/>
      <c r="C45" s="203"/>
      <c r="D45" s="502" t="s">
        <v>519</v>
      </c>
      <c r="E45" s="198" t="s">
        <v>210</v>
      </c>
      <c r="F45" s="253">
        <v>0</v>
      </c>
      <c r="G45" s="198"/>
      <c r="H45" s="4"/>
      <c r="I45" s="4"/>
    </row>
    <row r="46" spans="2:9" ht="12.75" thickBot="1">
      <c r="B46" s="198"/>
      <c r="C46" s="203"/>
      <c r="D46" s="198"/>
      <c r="E46" s="198"/>
      <c r="F46" s="254"/>
      <c r="G46" s="502" t="s">
        <v>502</v>
      </c>
      <c r="H46" s="198" t="s">
        <v>214</v>
      </c>
      <c r="I46" s="199">
        <v>0</v>
      </c>
    </row>
    <row r="47" spans="2:9" ht="13.5" thickBot="1" thickTop="1">
      <c r="B47" s="198"/>
      <c r="C47" s="203"/>
      <c r="D47" s="198"/>
      <c r="E47" s="198"/>
      <c r="F47" s="252"/>
      <c r="G47" s="198"/>
      <c r="H47" s="198"/>
      <c r="I47" s="264"/>
    </row>
    <row r="48" spans="2:9" ht="12.75" customHeight="1" thickTop="1">
      <c r="B48" s="198"/>
      <c r="C48" s="203"/>
      <c r="D48" s="502" t="s">
        <v>520</v>
      </c>
      <c r="E48" s="674" t="s">
        <v>521</v>
      </c>
      <c r="F48" s="252"/>
      <c r="G48" s="198"/>
      <c r="I48"/>
    </row>
    <row r="49" spans="2:7" ht="12">
      <c r="B49" s="198"/>
      <c r="C49" s="203"/>
      <c r="D49" s="198"/>
      <c r="E49" s="674"/>
      <c r="F49" s="261">
        <v>0</v>
      </c>
      <c r="G49" s="198"/>
    </row>
    <row r="50" spans="2:7" ht="12.75" thickBot="1">
      <c r="B50" s="198"/>
      <c r="C50" s="203"/>
      <c r="D50" s="198"/>
      <c r="E50" s="198"/>
      <c r="F50" s="254"/>
      <c r="G50" s="198"/>
    </row>
    <row r="51" spans="2:7" ht="12.75" thickTop="1">
      <c r="B51" s="198"/>
      <c r="C51" s="203"/>
      <c r="D51" s="198"/>
      <c r="E51" s="204"/>
      <c r="F51" s="252"/>
      <c r="G51" s="198"/>
    </row>
    <row r="52" spans="2:7" ht="12">
      <c r="B52" s="198"/>
      <c r="C52" s="203"/>
      <c r="D52" s="502" t="s">
        <v>522</v>
      </c>
      <c r="E52" s="198" t="s">
        <v>215</v>
      </c>
      <c r="F52" s="253">
        <v>0</v>
      </c>
      <c r="G52" s="198"/>
    </row>
    <row r="53" spans="2:7" ht="12.75" thickBot="1">
      <c r="B53" s="198"/>
      <c r="C53" s="203"/>
      <c r="D53" s="198"/>
      <c r="E53" s="204"/>
      <c r="F53" s="254"/>
      <c r="G53" s="198"/>
    </row>
    <row r="54" spans="2:7" ht="12.75" thickTop="1">
      <c r="B54" s="198"/>
      <c r="C54" s="203"/>
      <c r="D54" s="198"/>
      <c r="E54" s="198"/>
      <c r="F54" s="252"/>
      <c r="G54" s="198"/>
    </row>
    <row r="55" spans="2:7" ht="12">
      <c r="B55" s="198"/>
      <c r="C55" s="203"/>
      <c r="D55" s="502" t="s">
        <v>523</v>
      </c>
      <c r="E55" s="204" t="s">
        <v>213</v>
      </c>
      <c r="F55" s="261">
        <v>0</v>
      </c>
      <c r="G55" s="198"/>
    </row>
    <row r="56" spans="2:7" ht="12.75" thickBot="1">
      <c r="B56" s="198"/>
      <c r="C56" s="203"/>
      <c r="D56" s="138"/>
      <c r="E56" s="198"/>
      <c r="F56" s="254"/>
      <c r="G56" s="198"/>
    </row>
    <row r="57" spans="2:7" ht="12.75" thickTop="1">
      <c r="B57" s="198"/>
      <c r="C57" s="203"/>
      <c r="D57" s="138"/>
      <c r="E57" s="198"/>
      <c r="F57" s="252"/>
      <c r="G57" s="198"/>
    </row>
    <row r="58" spans="2:7" ht="12">
      <c r="B58" s="198"/>
      <c r="C58" s="203"/>
      <c r="D58" s="502" t="s">
        <v>524</v>
      </c>
      <c r="E58" s="198" t="s">
        <v>216</v>
      </c>
      <c r="F58" s="261">
        <v>0</v>
      </c>
      <c r="G58" s="198"/>
    </row>
    <row r="59" spans="2:7" ht="12.75" thickBot="1">
      <c r="B59" s="4"/>
      <c r="C59" s="257"/>
      <c r="D59" s="138"/>
      <c r="E59" s="198"/>
      <c r="F59" s="254"/>
      <c r="G59" s="73"/>
    </row>
    <row r="60" spans="2:7" ht="12.75" thickTop="1">
      <c r="B60" s="204"/>
      <c r="C60" s="257"/>
      <c r="D60" s="138"/>
      <c r="E60" s="205"/>
      <c r="F60" s="137"/>
      <c r="G60" s="138"/>
    </row>
    <row r="61" spans="2:7" ht="12">
      <c r="B61" s="4"/>
      <c r="C61" s="257"/>
      <c r="D61" s="138"/>
      <c r="E61" s="197" t="s">
        <v>217</v>
      </c>
      <c r="F61" s="197"/>
      <c r="G61" s="138"/>
    </row>
    <row r="62" spans="2:5" ht="12">
      <c r="B62" s="4"/>
      <c r="C62"/>
      <c r="E62" s="506" t="s">
        <v>564</v>
      </c>
    </row>
    <row r="63" spans="2:3" ht="12">
      <c r="B63" s="4"/>
      <c r="C63"/>
    </row>
    <row r="64" spans="2:9" ht="12">
      <c r="B64" s="4"/>
      <c r="C64" s="257"/>
      <c r="D64" s="502" t="s">
        <v>497</v>
      </c>
      <c r="E64" s="198" t="s">
        <v>218</v>
      </c>
      <c r="F64" s="253">
        <v>0</v>
      </c>
      <c r="G64" s="138"/>
      <c r="H64" s="205"/>
      <c r="I64" s="137"/>
    </row>
    <row r="65" spans="2:9" ht="12">
      <c r="B65" s="4"/>
      <c r="C65" s="257"/>
      <c r="D65" s="502"/>
      <c r="E65" s="198"/>
      <c r="F65" s="199"/>
      <c r="G65" s="138"/>
      <c r="H65" s="205"/>
      <c r="I65" s="137"/>
    </row>
    <row r="66" spans="2:9" ht="12">
      <c r="B66" s="4"/>
      <c r="C66" s="257"/>
      <c r="D66" s="502"/>
      <c r="E66" s="198"/>
      <c r="F66" s="198"/>
      <c r="G66" s="138"/>
      <c r="H66" s="205"/>
      <c r="I66" s="137"/>
    </row>
    <row r="67" spans="2:9" ht="12">
      <c r="B67" s="4"/>
      <c r="C67" s="257"/>
      <c r="D67" s="502" t="s">
        <v>498</v>
      </c>
      <c r="E67" s="8" t="s">
        <v>220</v>
      </c>
      <c r="F67" s="199">
        <v>0</v>
      </c>
      <c r="G67" s="138"/>
      <c r="H67" s="205"/>
      <c r="I67" s="137"/>
    </row>
    <row r="68" spans="2:7" ht="12.75" thickBot="1">
      <c r="B68" s="4"/>
      <c r="C68" s="257"/>
      <c r="D68" s="138"/>
      <c r="E68" s="4"/>
      <c r="F68" s="200"/>
      <c r="G68" s="138"/>
    </row>
    <row r="69" spans="2:7" ht="12.75" thickTop="1">
      <c r="B69" s="4"/>
      <c r="C69" s="257"/>
      <c r="D69" s="138"/>
      <c r="E69" s="4"/>
      <c r="F69" s="202"/>
      <c r="G69" s="138"/>
    </row>
    <row r="70" spans="2:7" ht="12">
      <c r="B70" s="4"/>
      <c r="C70" s="257"/>
      <c r="D70" s="502" t="s">
        <v>499</v>
      </c>
      <c r="E70" s="4" t="s">
        <v>239</v>
      </c>
      <c r="F70" s="199">
        <v>0</v>
      </c>
      <c r="G70" s="138"/>
    </row>
    <row r="71" spans="2:7" ht="12">
      <c r="B71" s="4"/>
      <c r="C71" s="257"/>
      <c r="D71" s="502" t="s">
        <v>500</v>
      </c>
      <c r="E71" s="198" t="s">
        <v>240</v>
      </c>
      <c r="F71" s="199">
        <v>0</v>
      </c>
      <c r="G71" s="138"/>
    </row>
    <row r="72" spans="2:7" ht="12">
      <c r="B72" s="4"/>
      <c r="C72" s="257"/>
      <c r="D72" s="502" t="s">
        <v>502</v>
      </c>
      <c r="E72" s="198" t="s">
        <v>241</v>
      </c>
      <c r="F72" s="199">
        <v>0</v>
      </c>
      <c r="G72" s="138"/>
    </row>
    <row r="73" spans="2:7" ht="12.75" thickBot="1">
      <c r="B73" s="4"/>
      <c r="C73" s="257"/>
      <c r="E73" s="202"/>
      <c r="F73" s="201"/>
      <c r="G73" s="138"/>
    </row>
    <row r="74" spans="2:7" ht="12.75" thickTop="1">
      <c r="B74" s="4"/>
      <c r="C74" s="257"/>
      <c r="E74" s="198"/>
      <c r="F74" s="203"/>
      <c r="G74" s="138"/>
    </row>
    <row r="75" spans="4:6" ht="12">
      <c r="D75" s="502" t="s">
        <v>503</v>
      </c>
      <c r="E75" s="198" t="s">
        <v>219</v>
      </c>
      <c r="F75" s="199">
        <v>0</v>
      </c>
    </row>
    <row r="76" spans="5:6" ht="12.75" thickBot="1">
      <c r="E76" s="198"/>
      <c r="F76" s="200"/>
    </row>
    <row r="77" ht="12.75" thickTop="1">
      <c r="C77"/>
    </row>
    <row r="78" ht="12">
      <c r="C78"/>
    </row>
    <row r="79" ht="12">
      <c r="C79"/>
    </row>
    <row r="80" ht="12">
      <c r="C80"/>
    </row>
  </sheetData>
  <sheetProtection/>
  <mergeCells count="1">
    <mergeCell ref="E48:E4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oddHeader>&amp;CHolmes Master Trust Investor Report - November 2011</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kpend5</dc:creator>
  <cp:keywords/>
  <dc:description/>
  <cp:lastModifiedBy>x341518</cp:lastModifiedBy>
  <cp:lastPrinted>2012-05-10T16:25:40Z</cp:lastPrinted>
  <dcterms:created xsi:type="dcterms:W3CDTF">2011-08-15T10:47:16Z</dcterms:created>
  <dcterms:modified xsi:type="dcterms:W3CDTF">2014-03-21T11:30:49Z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