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30" windowWidth="19050" windowHeight="11205"/>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 r:id="rId12"/>
    <externalReference r:id="rId13"/>
    <externalReference r:id="rId14"/>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E36" i="1"/>
  <c r="D36"/>
  <c r="E34"/>
  <c r="D34"/>
  <c r="E31"/>
  <c r="D31"/>
  <c r="E28"/>
  <c r="D28"/>
  <c r="E25"/>
  <c r="D25"/>
  <c r="E22"/>
  <c r="D22"/>
  <c r="E19"/>
  <c r="D19"/>
  <c r="E16"/>
  <c r="D16"/>
  <c r="E15"/>
  <c r="D15"/>
  <c r="E14"/>
  <c r="D14"/>
  <c r="E12"/>
  <c r="D12"/>
  <c r="E11"/>
  <c r="D11"/>
  <c r="E10"/>
  <c r="D10"/>
  <c r="E8"/>
  <c r="D8"/>
  <c r="E6"/>
  <c r="D6"/>
  <c r="I10" i="3" l="1"/>
  <c r="I9"/>
  <c r="I8"/>
  <c r="I7"/>
  <c r="I6"/>
  <c r="L10"/>
  <c r="L9"/>
  <c r="L8"/>
  <c r="L7"/>
  <c r="L6"/>
  <c r="I11"/>
  <c r="K13" i="9"/>
  <c r="K22" l="1"/>
  <c r="K21"/>
  <c r="K20"/>
  <c r="K19"/>
  <c r="K18"/>
  <c r="K17"/>
  <c r="F17"/>
  <c r="E17"/>
  <c r="K16"/>
  <c r="K15"/>
  <c r="K14"/>
  <c r="K12"/>
  <c r="K11"/>
  <c r="K9"/>
  <c r="K8"/>
  <c r="K7"/>
  <c r="K6"/>
</calcChain>
</file>

<file path=xl/sharedStrings.xml><?xml version="1.0" encoding="utf-8"?>
<sst xmlns="http://schemas.openxmlformats.org/spreadsheetml/2006/main" count="978" uniqueCount="494">
  <si>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</si>
  <si>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</si>
  <si>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</si>
  <si>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</si>
  <si>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</si>
  <si>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</si>
  <si>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</si>
  <si>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</si>
  <si>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Establishment of Reserve Fund by the LLP - see page 212 of the prospectus for more detail</t>
  </si>
  <si>
    <t>F1/P-1 or A2/A-1</t>
  </si>
  <si>
    <t>In the case that any Hard Bullet Covered Bonds are maturing within 12 months, the Pre-Maturity Liquidity Test has been breached - see page 211 of the prospectus for further detail</t>
  </si>
  <si>
    <t>BBB-/Baa3/BBB-</t>
  </si>
  <si>
    <t>Asset Monitor required to check accuracy of asset coverage test and amortisation test calculation performed by the Cash Manager following each calculation date – page 189 of the prospectus and underlying Asset Monitor Agreement</t>
  </si>
  <si>
    <t>Group Guarantor</t>
  </si>
  <si>
    <t>Santander UK</t>
  </si>
  <si>
    <t>LLP Guarantor</t>
  </si>
  <si>
    <t>Abbey Covered Bonds LLP</t>
  </si>
  <si>
    <t>Seller</t>
  </si>
  <si>
    <t>BBB- / Baa3 / BBB-</t>
  </si>
  <si>
    <t>Completion of legal assignment of mortgages to the LLP</t>
  </si>
  <si>
    <t>Servicer</t>
  </si>
  <si>
    <t>Replacement of servicer - see page 185 of the prospectus for further detail</t>
  </si>
  <si>
    <t>Cash Manager</t>
  </si>
  <si>
    <t>Asset Monitor</t>
  </si>
  <si>
    <t>Deloitte LLP</t>
  </si>
  <si>
    <t>Account Bank</t>
  </si>
  <si>
    <t xml:space="preserve">A or F1/ P-1 / A-1 </t>
  </si>
  <si>
    <t>Accounts may be required to be transferred to an alternative bank in certain circumstances - see page 205 of the prospectus (and the underlying documentation) for details</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</si>
  <si>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</si>
  <si>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</si>
  <si>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</si>
  <si>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</si>
  <si>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</si>
  <si>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</si>
  <si>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</si>
  <si>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</si>
  <si>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</si>
  <si>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</si>
  <si>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</si>
  <si>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</si>
  <si>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</si>
  <si>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</si>
  <si>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</si>
  <si>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</si>
  <si>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</si>
  <si>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</si>
  <si>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</si>
  <si>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</si>
  <si>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</si>
  <si>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</si>
  <si>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</si>
  <si>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</si>
  <si>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</si>
  <si>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</si>
  <si>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</si>
  <si>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</si>
  <si>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</si>
  <si>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</si>
  <si>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</si>
  <si>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</si>
  <si>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</si>
  <si>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</si>
  <si>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</si>
  <si>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</si>
  <si>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0207 756 6165</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</si>
  <si>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</si>
  <si>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</si>
  <si>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</si>
  <si>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</si>
  <si>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</si>
  <si>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</si>
  <si>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</si>
  <si>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</si>
  <si>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</si>
  <si>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</si>
  <si>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</si>
  <si>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</si>
  <si>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</si>
  <si>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</si>
  <si>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</si>
  <si>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</si>
  <si>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</si>
  <si>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</si>
  <si>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</si>
  <si>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</si>
  <si>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</si>
  <si>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</si>
  <si>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</si>
  <si>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</si>
  <si>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</si>
  <si>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</si>
  <si>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</si>
  <si>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</si>
  <si>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</si>
  <si>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</si>
  <si>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</si>
  <si>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</si>
  <si>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</si>
  <si>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</si>
  <si>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</si>
  <si>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</si>
  <si>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</si>
  <si>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</si>
  <si>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</si>
  <si>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</si>
  <si>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</si>
  <si>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</si>
  <si>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</si>
  <si>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</si>
  <si>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</si>
  <si>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</si>
  <si>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</si>
  <si>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</si>
  <si>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</si>
  <si>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</si>
  <si>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</si>
  <si>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</si>
  <si>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</si>
  <si>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</si>
  <si>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</si>
  <si>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</si>
  <si>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</si>
  <si>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</si>
  <si>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</si>
  <si>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</si>
  <si>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</si>
  <si>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</si>
  <si>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</si>
  <si>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</si>
  <si>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</si>
  <si>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</si>
  <si>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</si>
  <si>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</si>
  <si>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</si>
  <si>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</si>
  <si>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</si>
  <si>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</si>
  <si>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</si>
  <si>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</si>
  <si>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</si>
  <si>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</si>
  <si>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</si>
  <si>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</si>
  <si>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</si>
  <si>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</si>
  <si>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</si>
  <si>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</si>
  <si>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</si>
  <si>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</si>
  <si>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</si>
  <si>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</si>
  <si>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</si>
  <si>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</si>
  <si>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</si>
  <si>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</si>
  <si>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</si>
  <si>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</si>
  <si>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</si>
  <si>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</si>
  <si>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</si>
  <si>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</si>
  <si>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</si>
  <si>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</si>
  <si>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</si>
  <si>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</si>
  <si>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</si>
  <si>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</si>
  <si>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</si>
  <si>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</si>
  <si>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</si>
  <si>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</si>
  <si>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</si>
  <si>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</si>
  <si>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</si>
  <si>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</si>
  <si>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</si>
  <si>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</si>
  <si>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</si>
  <si>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</si>
  <si>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</si>
  <si>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</si>
  <si>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</si>
  <si>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</si>
  <si>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</si>
  <si>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</si>
  <si>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</si>
  <si>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</si>
  <si>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</si>
  <si>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</si>
  <si>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</si>
  <si>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</si>
  <si>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</si>
  <si>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</si>
  <si>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</si>
  <si>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</si>
  <si>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</si>
  <si>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</si>
  <si>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</si>
  <si>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</si>
  <si>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</si>
  <si>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</si>
  <si>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</si>
  <si>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</si>
  <si>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</si>
  <si>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</si>
  <si>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</si>
  <si>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</si>
  <si>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</si>
  <si>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</si>
  <si>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Sout East (Excluding London)</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</si>
  <si>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</si>
  <si>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</si>
  <si>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</si>
  <si>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</si>
  <si>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</si>
  <si>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</si>
  <si>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</si>
  <si>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</si>
  <si>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</si>
  <si>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</si>
  <si>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</si>
  <si>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</si>
  <si>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</si>
  <si>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</si>
  <si>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</si>
  <si>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</si>
  <si>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</si>
  <si>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</si>
  <si>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</si>
  <si>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</si>
  <si>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</si>
  <si>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</si>
  <si>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</si>
  <si>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</si>
  <si>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</si>
  <si>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</si>
  <si>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</si>
  <si>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</si>
  <si>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</si>
  <si>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</si>
  <si>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</si>
  <si>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</si>
  <si>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</si>
  <si>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</si>
  <si>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</si>
  <si>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</si>
  <si>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</si>
  <si>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</si>
  <si>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</si>
  <si>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</si>
  <si>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</si>
  <si>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</si>
  <si>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</si>
  <si>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</si>
  <si>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</si>
  <si>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</si>
  <si>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</si>
  <si>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</si>
  <si>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</si>
  <si>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</si>
  <si>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</si>
  <si>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</si>
  <si>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</si>
  <si>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</si>
  <si>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</si>
  <si>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</si>
  <si>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</si>
  <si>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</si>
  <si>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</si>
  <si>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</si>
  <si>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</si>
  <si>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</si>
  <si>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</si>
  <si>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</si>
  <si>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</si>
  <si>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</si>
  <si>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</si>
  <si>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</si>
  <si>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</si>
  <si>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</si>
  <si>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The description of the asset coverage test calculation above should be read in conjunction with the full legal details on pages 191 to 195 of the prospectus</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</si>
  <si>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</si>
  <si>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</si>
  <si>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</si>
  <si>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</si>
  <si>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</si>
  <si>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</si>
  <si>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</si>
  <si>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</si>
  <si>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</si>
  <si>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</si>
  <si>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</si>
  <si>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</si>
  <si>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</si>
  <si>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</si>
  <si>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</si>
  <si>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</si>
  <si>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</si>
  <si>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</si>
  <si>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</si>
  <si>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</si>
  <si>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</si>
  <si>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</si>
  <si>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</si>
  <si>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</si>
  <si>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</si>
  <si>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</si>
  <si>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</si>
  <si>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</si>
  <si>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</si>
  <si>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</si>
  <si>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</si>
  <si>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</si>
  <si>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</si>
  <si>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</si>
  <si>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</si>
  <si>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</si>
  <si>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</si>
  <si>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</si>
  <si>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</si>
  <si>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</si>
  <si>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</si>
  <si>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</si>
  <si>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</si>
  <si>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Following a Servicer Event of Default, all remaining Available Rvenue Receipts to be credited to the GIC</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</si>
  <si>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</si>
  <si>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</si>
  <si>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</si>
  <si>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</si>
  <si>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</si>
  <si>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</si>
  <si>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</si>
  <si>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</si>
  <si>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</si>
  <si>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</si>
  <si>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</si>
  <si>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</si>
  <si>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</si>
  <si>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</si>
  <si>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</si>
  <si>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</si>
  <si>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See page 148  of the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</si>
  <si>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</si>
  <si>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</si>
  <si>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</si>
  <si>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</si>
  <si>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</si>
  <si>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</si>
  <si>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</si>
  <si>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</si>
  <si>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</si>
  <si>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</si>
  <si>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</si>
  <si>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</si>
  <si>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</si>
  <si>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</si>
  <si>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</si>
  <si>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</si>
  <si>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</si>
  <si>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</si>
  <si>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</si>
  <si>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</si>
  <si>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</si>
  <si>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</si>
  <si>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</si>
  <si>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</si>
  <si>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</si>
  <si>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</si>
  <si>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</si>
  <si>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</si>
  <si>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</si>
  <si>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</si>
  <si>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</si>
  <si>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</si>
  <si>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</si>
  <si>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</si>
  <si>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</si>
  <si>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</si>
  <si>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</si>
  <si>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</si>
  <si>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</si>
  <si>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</si>
  <si>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</si>
  <si>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</si>
  <si>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</si>
  <si>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</si>
  <si>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</si>
  <si>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</si>
  <si>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</si>
  <si>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</si>
  <si>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</si>
  <si>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</si>
  <si>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</si>
  <si>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</si>
  <si>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</si>
  <si>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</si>
  <si>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</si>
  <si>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</si>
  <si>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</si>
  <si>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</si>
  <si>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</si>
  <si>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</si>
  <si>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</si>
  <si>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</si>
  <si>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</si>
  <si>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</si>
  <si>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</si>
  <si>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</si>
  <si>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</si>
  <si>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</si>
  <si>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</si>
  <si>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</si>
  <si>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</si>
  <si>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</si>
  <si>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</si>
  <si>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</si>
  <si>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</si>
  <si>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</si>
  <si>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</si>
  <si>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</si>
  <si>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</si>
  <si>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r>
      <t> XS0637455618</t>
    </r>
    <r>
      <rPr>
        <sz val="7"/>
        <color indexed="9"/>
        <rFont val="Arial"/>
        <family val="2"/>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</si>
  <si>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</si>
  <si>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</si>
  <si>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</si>
  <si>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</si>
  <si>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</si>
  <si>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</si>
  <si>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</si>
  <si>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</si>
  <si>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</si>
  <si>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</si>
  <si>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</si>
  <si>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</si>
  <si>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</si>
  <si>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</si>
  <si>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</si>
  <si>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</si>
  <si>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</si>
  <si>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</si>
  <si>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</si>
  <si>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</si>
  <si>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</si>
  <si>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</si>
  <si>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</si>
  <si>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</si>
  <si>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</si>
  <si>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</si>
  <si>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</si>
  <si>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</si>
  <si>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</si>
  <si>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Current number of Mortgage Loans in Pool at 31 January 2012</t>
  </si>
  <si>
    <t>Current £ value of Mortgage Loans in Pool at 31 January 2012</t>
  </si>
  <si>
    <t>Weighted Average Yield on 03 February 2012</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</si>
  <si>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</si>
  <si>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</si>
  <si>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</si>
  <si>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</si>
  <si>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</si>
  <si>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</si>
  <si>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</si>
  <si>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</si>
  <si>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</si>
  <si>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</si>
  <si>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</si>
  <si>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As at the report date, the maximum loan size was £ 1,003,236.61, the minimum loan size was £ -3,390.44 and the average loan size was £ 114,559.38.</t>
  </si>
  <si>
    <t>As at the report date, the maximum seasoning for a loan was 198.00 months, the minimum seasoning was 7.00 months and the weighted average seasoning was 45.26 months.</t>
  </si>
  <si>
    <t>As at the report date, the maximum remaining term for a loan was 545.00 months, the minimum remaining term was -31.00 months and the weighted average remaining term was 227.24 months.</t>
  </si>
  <si>
    <t>As at the report date, the maximum indexed LTV was 170.89, the minimum indexed LTV was 0.00 and the weighted average indexed LTV was 69.52.</t>
  </si>
  <si>
    <t>As at the report date, the maximum unindexed LTV was 209.56, the minimum unindexed LTV was -2.15 and the weighted average unindexed LTV was 64.50.</t>
  </si>
  <si>
    <t>PASS</t>
  </si>
  <si>
    <t>04-Feb-12 to 05-Mar-12</t>
  </si>
  <si>
    <t>Arrears Capitalised at 29 February 2012</t>
  </si>
  <si>
    <t>Losses on Properties in Possession at 29 February 2012</t>
  </si>
  <si>
    <t>Properties in Possession at 29 February 2012</t>
  </si>
  <si>
    <t>Series 32</t>
  </si>
  <si>
    <t>Series 33</t>
  </si>
  <si>
    <t>Series 34</t>
  </si>
  <si>
    <t>Series 35</t>
  </si>
  <si>
    <t>Series 36</t>
  </si>
  <si>
    <t>Series 37</t>
  </si>
  <si>
    <t>Series 38</t>
  </si>
  <si>
    <t>Series 39</t>
  </si>
  <si>
    <t>Series 40</t>
  </si>
  <si>
    <t>3m Libor + 1.6%</t>
  </si>
  <si>
    <t>XS0746418499</t>
  </si>
  <si>
    <t>XS0746419380</t>
  </si>
  <si>
    <t>XS0746420040</t>
  </si>
  <si>
    <t>XS0746420719</t>
  </si>
  <si>
    <t>XS0746621704</t>
  </si>
  <si>
    <t>XS0746622009</t>
  </si>
  <si>
    <t>XS0749495254</t>
  </si>
  <si>
    <t>XS0749495767</t>
  </si>
  <si>
    <t>Arrears Analysis of Non Repossessed Mortgage Loans as at 29 February 2012</t>
  </si>
</sst>
</file>

<file path=xl/styles.xml><?xml version="1.0" encoding="utf-8"?>
<styleSheet xmlns="http://schemas.openxmlformats.org/spreadsheetml/2006/main">
  <numFmts count="30">
    <numFmt numFmtId="7" formatCode="&quot;£&quot;#,##0.00;\-&quot;£&quot;#,##0.00"/>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 numFmtId="187" formatCode="0.0000%"/>
    <numFmt numFmtId="188" formatCode="[$$-409]#,##0.00_ ;\-[$$-409]#,##0.00\ "/>
    <numFmt numFmtId="189" formatCode="[$€-1809]#,##0.00;\-[$€-1809]#,##0.00"/>
  </numFmts>
  <fonts count="67">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s>
  <fills count="32">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
      <patternFill patternType="solid">
        <fgColor theme="0"/>
        <bgColor indexed="64"/>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62">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43" fontId="4" fillId="0" borderId="6" xfId="0" applyNumberFormat="1" applyFont="1" applyFill="1" applyBorder="1" applyAlignment="1">
      <alignment horizontal="right"/>
    </xf>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14" fontId="22" fillId="0" borderId="6" xfId="0" applyNumberFormat="1" applyFont="1" applyFill="1" applyBorder="1" applyAlignment="1" applyProtection="1">
      <alignment horizontal="center"/>
      <protection locked="0"/>
    </xf>
    <xf numFmtId="14" fontId="22" fillId="0" borderId="6" xfId="0" applyNumberFormat="1" applyFont="1" applyFill="1" applyBorder="1" applyAlignment="1" applyProtection="1">
      <alignment horizontal="center" vertical="center" wrapText="1"/>
      <protection locked="0"/>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4" fontId="22" fillId="0" borderId="9" xfId="0" applyNumberFormat="1"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85" fontId="4" fillId="0" borderId="6" xfId="0" applyNumberFormat="1" applyFont="1" applyFill="1" applyBorder="1" applyAlignment="1">
      <alignment horizontal="center"/>
    </xf>
    <xf numFmtId="184"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5" xfId="0" applyFont="1" applyFill="1" applyBorder="1" applyAlignment="1">
      <alignment horizontal="left"/>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2" xfId="0" applyFont="1" applyFill="1" applyBorder="1" applyAlignment="1">
      <alignment horizontal="left" wrapText="1"/>
    </xf>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0" fontId="66" fillId="0" borderId="9" xfId="0" applyFont="1" applyBorder="1" applyAlignment="1">
      <alignment horizontal="center"/>
    </xf>
    <xf numFmtId="185" fontId="66" fillId="0" borderId="11" xfId="0" applyNumberFormat="1" applyFont="1" applyBorder="1" applyAlignment="1">
      <alignment horizontal="center"/>
    </xf>
    <xf numFmtId="184" fontId="66" fillId="0" borderId="9" xfId="0" applyNumberFormat="1" applyFont="1" applyBorder="1" applyAlignment="1">
      <alignment horizontal="center"/>
    </xf>
    <xf numFmtId="4" fontId="66" fillId="0" borderId="9" xfId="0" applyNumberFormat="1" applyFont="1" applyBorder="1"/>
    <xf numFmtId="4" fontId="66" fillId="0" borderId="9" xfId="0" applyNumberFormat="1" applyFont="1" applyBorder="1" applyAlignment="1">
      <alignment horizontal="center"/>
    </xf>
    <xf numFmtId="184" fontId="22" fillId="0" borderId="6" xfId="0" applyNumberFormat="1" applyFont="1" applyFill="1" applyBorder="1" applyAlignment="1">
      <alignment horizontal="center"/>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22" fillId="0" borderId="6" xfId="0" applyNumberFormat="1" applyFont="1" applyFill="1" applyBorder="1" applyAlignment="1">
      <alignment horizontal="right" indent="1"/>
    </xf>
    <xf numFmtId="3" fontId="22" fillId="0" borderId="6" xfId="0" applyNumberFormat="1" applyFont="1" applyFill="1" applyBorder="1" applyAlignment="1">
      <alignment horizontal="right" vertical="center" indent="1"/>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14" fontId="3" fillId="31" borderId="6" xfId="7644" applyNumberFormat="1" applyFont="1" applyFill="1" applyBorder="1" applyAlignment="1" applyProtection="1">
      <alignment horizontal="center"/>
      <protection locked="0"/>
    </xf>
    <xf numFmtId="0" fontId="3" fillId="31" borderId="6" xfId="7644" applyFont="1" applyFill="1" applyBorder="1" applyAlignment="1" applyProtection="1">
      <alignment horizontal="center" vertical="center" wrapText="1"/>
      <protection locked="0"/>
    </xf>
    <xf numFmtId="174" fontId="3" fillId="31" borderId="6" xfId="1" applyNumberFormat="1" applyFont="1" applyFill="1" applyBorder="1"/>
    <xf numFmtId="0" fontId="3" fillId="0" borderId="6" xfId="7644" applyFont="1" applyFill="1" applyBorder="1" applyAlignment="1">
      <alignment horizontal="center"/>
    </xf>
    <xf numFmtId="0" fontId="22" fillId="0" borderId="3" xfId="0" applyFont="1" applyFill="1" applyBorder="1" applyAlignment="1">
      <alignment horizontal="center"/>
    </xf>
    <xf numFmtId="14" fontId="22" fillId="0" borderId="3" xfId="0" applyNumberFormat="1" applyFont="1" applyFill="1" applyBorder="1" applyAlignment="1" applyProtection="1">
      <alignment horizontal="center"/>
      <protection locked="0"/>
    </xf>
    <xf numFmtId="14" fontId="22" fillId="0" borderId="3" xfId="0" applyNumberFormat="1"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3" fontId="22" fillId="0" borderId="3" xfId="1" applyNumberFormat="1" applyFont="1" applyFill="1" applyBorder="1" applyAlignment="1" applyProtection="1">
      <alignment horizontal="right" wrapText="1" indent="1"/>
      <protection locked="0"/>
    </xf>
    <xf numFmtId="184" fontId="22" fillId="0" borderId="3" xfId="0" applyNumberFormat="1" applyFont="1" applyFill="1" applyBorder="1" applyAlignment="1">
      <alignment horizontal="center"/>
    </xf>
    <xf numFmtId="43" fontId="22" fillId="0" borderId="3" xfId="0" applyNumberFormat="1" applyFont="1" applyFill="1" applyBorder="1" applyAlignment="1">
      <alignment horizontal="center"/>
    </xf>
    <xf numFmtId="14" fontId="22" fillId="0" borderId="3" xfId="23513" applyNumberFormat="1" applyFont="1" applyFill="1" applyBorder="1" applyAlignment="1" applyProtection="1">
      <alignment horizontal="center"/>
      <protection locked="0"/>
    </xf>
    <xf numFmtId="10" fontId="22" fillId="0" borderId="9" xfId="0" applyNumberFormat="1" applyFont="1" applyFill="1" applyBorder="1" applyAlignment="1">
      <alignment horizontal="center"/>
    </xf>
    <xf numFmtId="43" fontId="22" fillId="0" borderId="6" xfId="0" applyNumberFormat="1" applyFont="1" applyFill="1" applyBorder="1"/>
    <xf numFmtId="184" fontId="3" fillId="0" borderId="12" xfId="0" applyNumberFormat="1" applyFont="1" applyFill="1" applyBorder="1" applyAlignment="1">
      <alignment horizontal="center"/>
    </xf>
    <xf numFmtId="10" fontId="1" fillId="0" borderId="6" xfId="7644" applyNumberFormat="1" applyFont="1" applyFill="1" applyBorder="1" applyAlignment="1">
      <alignment horizontal="center"/>
    </xf>
    <xf numFmtId="184" fontId="1" fillId="0" borderId="6" xfId="0" applyNumberFormat="1" applyFont="1" applyFill="1" applyBorder="1" applyAlignment="1">
      <alignment horizontal="center"/>
    </xf>
    <xf numFmtId="187" fontId="1" fillId="0" borderId="6" xfId="0" applyNumberFormat="1" applyFont="1" applyFill="1" applyBorder="1" applyAlignment="1">
      <alignment horizontal="center"/>
    </xf>
    <xf numFmtId="184" fontId="1" fillId="0" borderId="9" xfId="0" applyNumberFormat="1" applyFont="1" applyFill="1" applyBorder="1" applyAlignment="1">
      <alignment horizontal="center"/>
    </xf>
    <xf numFmtId="0" fontId="1" fillId="0" borderId="6" xfId="0" applyFont="1" applyFill="1" applyBorder="1" applyAlignment="1">
      <alignment horizontal="center"/>
    </xf>
    <xf numFmtId="0" fontId="1" fillId="0" borderId="9" xfId="0" applyFont="1" applyFill="1" applyBorder="1" applyAlignment="1">
      <alignment horizontal="center"/>
    </xf>
    <xf numFmtId="0" fontId="1" fillId="31" borderId="6" xfId="7644" applyFont="1" applyFill="1" applyBorder="1" applyAlignment="1">
      <alignment horizontal="center"/>
    </xf>
    <xf numFmtId="14" fontId="1" fillId="31" borderId="6" xfId="7644" applyNumberFormat="1" applyFont="1" applyFill="1" applyBorder="1" applyAlignment="1" applyProtection="1">
      <alignment horizontal="center"/>
      <protection locked="0"/>
    </xf>
    <xf numFmtId="0" fontId="1" fillId="31" borderId="6" xfId="7644" applyFont="1" applyFill="1" applyBorder="1" applyAlignment="1" applyProtection="1">
      <alignment horizontal="center" vertical="center" wrapText="1"/>
      <protection locked="0"/>
    </xf>
    <xf numFmtId="43" fontId="1" fillId="31" borderId="6" xfId="1" applyFont="1" applyFill="1" applyBorder="1" applyAlignment="1"/>
    <xf numFmtId="174" fontId="1" fillId="31" borderId="6" xfId="1" applyNumberFormat="1" applyFont="1" applyFill="1" applyBorder="1"/>
    <xf numFmtId="0" fontId="1" fillId="31" borderId="9" xfId="7644" applyFont="1" applyFill="1" applyBorder="1" applyAlignment="1">
      <alignment horizontal="center"/>
    </xf>
    <xf numFmtId="14" fontId="1" fillId="31" borderId="9" xfId="7644" applyNumberFormat="1" applyFont="1" applyFill="1" applyBorder="1" applyAlignment="1" applyProtection="1">
      <alignment horizontal="center"/>
      <protection locked="0"/>
    </xf>
    <xf numFmtId="0" fontId="1" fillId="31" borderId="9" xfId="7644" applyFont="1" applyFill="1" applyBorder="1" applyAlignment="1" applyProtection="1">
      <alignment horizontal="center" vertical="center" wrapText="1"/>
      <protection locked="0"/>
    </xf>
    <xf numFmtId="174" fontId="1" fillId="31" borderId="9" xfId="1" applyNumberFormat="1" applyFont="1" applyFill="1" applyBorder="1"/>
    <xf numFmtId="0" fontId="1" fillId="0" borderId="6" xfId="7644" applyFont="1" applyFill="1" applyBorder="1" applyAlignment="1">
      <alignment horizontal="center"/>
    </xf>
    <xf numFmtId="0" fontId="1" fillId="0" borderId="9" xfId="7644" applyFont="1" applyFill="1" applyBorder="1" applyAlignment="1">
      <alignment horizontal="center"/>
    </xf>
    <xf numFmtId="43" fontId="22" fillId="0" borderId="6" xfId="1" applyFont="1" applyFill="1" applyBorder="1"/>
    <xf numFmtId="43" fontId="22" fillId="0" borderId="9" xfId="1" applyFont="1" applyFill="1" applyBorder="1"/>
    <xf numFmtId="7" fontId="4" fillId="0" borderId="6" xfId="0" applyNumberFormat="1" applyFont="1" applyFill="1" applyBorder="1"/>
    <xf numFmtId="7" fontId="4" fillId="0" borderId="9" xfId="0" applyNumberFormat="1" applyFont="1" applyFill="1" applyBorder="1"/>
    <xf numFmtId="188" fontId="4" fillId="0" borderId="6" xfId="0" applyNumberFormat="1" applyFont="1" applyFill="1" applyBorder="1"/>
    <xf numFmtId="188" fontId="4" fillId="0" borderId="6" xfId="23472" applyNumberFormat="1" applyFont="1" applyFill="1" applyBorder="1"/>
    <xf numFmtId="189" fontId="4" fillId="0" borderId="6" xfId="0" applyNumberFormat="1" applyFont="1" applyFill="1" applyBorder="1"/>
    <xf numFmtId="0" fontId="1" fillId="0" borderId="0" xfId="10279" applyAlignment="1">
      <alignment wrapText="1"/>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22" fillId="0" borderId="0" xfId="10279" applyFont="1" applyFill="1" applyBorder="1" applyAlignment="1">
      <alignment horizontal="left" vertical="top" wrapText="1"/>
    </xf>
    <xf numFmtId="0" fontId="1" fillId="0" borderId="0" xfId="10279" applyAlignment="1">
      <alignment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wrapText="1"/>
    </xf>
    <xf numFmtId="0" fontId="5" fillId="2" borderId="10" xfId="0" applyFont="1" applyFill="1" applyBorder="1" applyAlignment="1">
      <alignment horizontal="center"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14350"/>
          <a:ext cx="14792325" cy="144780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g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hchad5\Local%20Settings\Temporary%20Internet%20Files\Content.Outlook\87PBK642\CB%20Inv%20Rpt%20pgs%201-6%20template%2005March2012%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hchad5\Local%20Settings\Temporary%20Internet%20Files\Content.Outlook\87PBK642\CB%20Inv%20Rpt%20pgs%201-6%20template%2005March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Bloomberg Ratings"/>
      <sheetName val="Sheet3"/>
    </sheetNames>
    <sheetDataSet>
      <sheetData sheetId="0" refreshError="1"/>
      <sheetData sheetId="1">
        <row r="14">
          <cell r="A14" t="str">
            <v>Santander UK</v>
          </cell>
          <cell r="B14" t="str">
            <v>A+ / A1 *- / A+</v>
          </cell>
          <cell r="C14" t="str">
            <v>F1 / P-1 / A-1</v>
          </cell>
        </row>
        <row r="15">
          <cell r="A15" t="str">
            <v>Abbey National Treasury Services plc</v>
          </cell>
          <cell r="B15" t="str">
            <v>A+ / A1 *- / A+</v>
          </cell>
          <cell r="C15" t="str">
            <v>F1 / P-1 / A-1</v>
          </cell>
        </row>
        <row r="16">
          <cell r="A16" t="str">
            <v>Credit Suisse International</v>
          </cell>
          <cell r="B16" t="str">
            <v>A / (P)Aa2 *- / A</v>
          </cell>
          <cell r="C16" t="str">
            <v>F1 / (P)P-1 / A-1</v>
          </cell>
        </row>
        <row r="17">
          <cell r="A17" t="str">
            <v>Royal Bank of Scotland plc</v>
          </cell>
          <cell r="B17" t="str">
            <v>A / A3     *- / A-</v>
          </cell>
          <cell r="C17" t="str">
            <v>F1 / P-2 / A-2</v>
          </cell>
        </row>
        <row r="18">
          <cell r="A18" t="str">
            <v>UBS AG</v>
          </cell>
          <cell r="B18" t="str">
            <v>A / Aa3    *- / A</v>
          </cell>
          <cell r="C18" t="str">
            <v>F1 / P-1    *- / A-1</v>
          </cell>
        </row>
        <row r="19">
          <cell r="A19" t="str">
            <v>Citibank N.A.</v>
          </cell>
          <cell r="B19" t="str">
            <v>A / A1     *- / A</v>
          </cell>
          <cell r="C19" t="str">
            <v>F1 / P-1    *- / A-1</v>
          </cell>
        </row>
        <row r="20">
          <cell r="A20" t="str">
            <v>Barclays Bank plc</v>
          </cell>
          <cell r="B20" t="str">
            <v>A / A1 *- / A</v>
          </cell>
          <cell r="C20" t="str">
            <v>F1 / P-1    *- / A-1</v>
          </cell>
        </row>
        <row r="21">
          <cell r="A21" t="str">
            <v>BNP Paribas</v>
          </cell>
          <cell r="B21" t="str">
            <v>A+ / Aa3 *- / AA-</v>
          </cell>
          <cell r="C21" t="str">
            <v>F1+ / P-1 / A-1+</v>
          </cell>
        </row>
        <row r="22">
          <cell r="A22" t="str">
            <v>Deutsche Bank AG</v>
          </cell>
          <cell r="B22" t="str">
            <v>A+ / Aa3 *- / A+</v>
          </cell>
          <cell r="C22" t="str">
            <v>F1+ / P-1 / A-1</v>
          </cell>
        </row>
      </sheetData>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New Process Flow"/>
      <sheetName val="SOX Change Control - tba"/>
      <sheetName val="Processes"/>
      <sheetName val="IRpg1"/>
      <sheetName val="IRpg3"/>
      <sheetName val="IRpg4"/>
      <sheetName val="IRpg5"/>
      <sheetName val="IRpg6Incl"/>
      <sheetName val="IRpg6Excl"/>
      <sheetName val="IR Data"/>
      <sheetName val="Raw Strats"/>
      <sheetName val="Control"/>
      <sheetName val="Total No of Open Accounts - AS_"/>
      <sheetName val="Scheduled Repayments"/>
      <sheetName val="MBSBSF1B"/>
      <sheetName val="CPR Summary"/>
      <sheetName val="CPR Total"/>
      <sheetName val="CPR Unscheduled"/>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sheetData sheetId="8"/>
      <sheetData sheetId="9">
        <row r="10">
          <cell r="A10" t="str">
            <v>Current value of Mortgage Loans in Pool at 05 March 2012</v>
          </cell>
        </row>
        <row r="11">
          <cell r="A11" t="str">
            <v>Last months Closing Assets at 03 February 2012</v>
          </cell>
        </row>
        <row r="12">
          <cell r="A12" t="str">
            <v>Mortgage collections - Interest on 05 March 2012</v>
          </cell>
        </row>
        <row r="13">
          <cell r="A13" t="str">
            <v>Mortgage collections - Principal (Scheduled) on 05 March 2012</v>
          </cell>
        </row>
        <row r="15">
          <cell r="A15" t="str">
            <v>Mortgage collections - Principal (Unscheduled) on 05 March 2012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ew Process Flow"/>
      <sheetName val="SOX Change Control - tba"/>
      <sheetName val="Processes"/>
      <sheetName val="IRpg1"/>
      <sheetName val="IRpg3"/>
      <sheetName val="IRpg4"/>
      <sheetName val="IRpg5"/>
      <sheetName val="IRpg6Incl"/>
      <sheetName val="IRpg6Excl"/>
      <sheetName val="IR Data"/>
      <sheetName val="Raw Strats"/>
      <sheetName val="Control"/>
      <sheetName val="Total No of Open Accounts - AS_"/>
      <sheetName val="Scheduled Repayments"/>
      <sheetName val="MBSBSF1B"/>
      <sheetName val="CPR Summary"/>
      <sheetName val="CPR Total"/>
      <sheetName val="CPR Unscheduled"/>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sheetData sheetId="8"/>
      <sheetData sheetId="9">
        <row r="10">
          <cell r="C10">
            <v>36102894737.669998</v>
          </cell>
        </row>
        <row r="11">
          <cell r="C11">
            <v>26873685169.139999</v>
          </cell>
        </row>
        <row r="12">
          <cell r="C12">
            <v>195798233.54999986</v>
          </cell>
        </row>
        <row r="13">
          <cell r="C13">
            <v>98797445.614152342</v>
          </cell>
        </row>
        <row r="15">
          <cell r="C15">
            <v>627519506.82585168</v>
          </cell>
        </row>
        <row r="22">
          <cell r="C22">
            <v>9.2999999999999992E-3</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6"/>
  <sheetViews>
    <sheetView tabSelected="1" view="pageLayout" zoomScaleNormal="100" workbookViewId="0">
      <selection activeCell="A2" sqref="A2"/>
    </sheetView>
  </sheetViews>
  <sheetFormatPr defaultRowHeight="12"/>
  <cols>
    <col min="1" max="1" width="41.85546875" style="54" bestFit="1" customWidth="1"/>
    <col min="2" max="2" width="20.28515625" style="54" bestFit="1" customWidth="1"/>
    <col min="3" max="3" width="29.28515625" style="54" bestFit="1" customWidth="1"/>
    <col min="4" max="4" width="32" style="54" bestFit="1" customWidth="1"/>
    <col min="5" max="16384" width="9.140625" style="54"/>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5"/>
    </row>
    <row r="3" spans="1:17" s="29" customFormat="1" ht="12.75">
      <c r="A3" s="56"/>
      <c r="B3" s="20"/>
      <c r="C3" s="20"/>
      <c r="D3" s="21"/>
      <c r="E3" s="14"/>
      <c r="F3" s="23"/>
      <c r="G3" s="19"/>
      <c r="H3" s="16"/>
      <c r="I3" s="16"/>
      <c r="J3" s="16"/>
      <c r="K3" s="16"/>
      <c r="L3" s="14"/>
      <c r="M3" s="14"/>
      <c r="N3" s="14"/>
      <c r="O3" s="14"/>
      <c r="P3" s="14"/>
      <c r="Q3" s="55"/>
    </row>
    <row r="4" spans="1:17" s="29" customFormat="1" ht="12.75">
      <c r="A4" s="57"/>
      <c r="B4" s="20"/>
      <c r="C4" s="20"/>
      <c r="D4" s="22"/>
      <c r="E4" s="14"/>
      <c r="F4" s="15"/>
      <c r="G4" s="19"/>
      <c r="H4" s="16"/>
      <c r="I4" s="16"/>
      <c r="J4" s="16"/>
      <c r="K4" s="16"/>
      <c r="L4" s="14"/>
      <c r="M4" s="14"/>
      <c r="N4" s="14"/>
      <c r="O4" s="14"/>
      <c r="P4" s="14"/>
      <c r="Q4" s="55"/>
    </row>
    <row r="5" spans="1:17" s="29" customFormat="1" ht="12.75">
      <c r="A5" s="56"/>
      <c r="B5" s="23"/>
      <c r="C5" s="23"/>
      <c r="D5" s="22"/>
      <c r="E5" s="14"/>
      <c r="F5" s="15"/>
      <c r="G5" s="19"/>
      <c r="H5" s="16"/>
      <c r="I5" s="16"/>
      <c r="J5" s="16"/>
      <c r="K5" s="16"/>
      <c r="L5" s="14"/>
      <c r="M5" s="14"/>
      <c r="N5" s="14"/>
      <c r="O5" s="14"/>
      <c r="P5" s="14"/>
      <c r="Q5" s="55"/>
    </row>
    <row r="6" spans="1:17" s="29" customFormat="1" ht="12.75">
      <c r="A6" s="57"/>
      <c r="B6" s="23"/>
      <c r="C6" s="23"/>
      <c r="D6" s="22"/>
      <c r="E6" s="14"/>
      <c r="F6" s="15"/>
      <c r="G6" s="23"/>
      <c r="H6" s="16"/>
      <c r="I6" s="16"/>
      <c r="J6" s="16"/>
      <c r="K6" s="16"/>
      <c r="L6" s="14"/>
      <c r="M6" s="14"/>
      <c r="N6" s="14"/>
      <c r="O6" s="14"/>
      <c r="P6" s="14"/>
      <c r="Q6" s="55"/>
    </row>
    <row r="7" spans="1:17" s="29" customFormat="1" ht="12.75">
      <c r="A7" s="10"/>
      <c r="B7" s="23"/>
      <c r="C7" s="23"/>
      <c r="D7" s="14"/>
      <c r="E7" s="14"/>
      <c r="F7" s="15"/>
      <c r="G7" s="19"/>
      <c r="H7" s="16"/>
      <c r="I7" s="16"/>
      <c r="J7" s="16"/>
      <c r="K7" s="16"/>
      <c r="L7" s="14"/>
      <c r="M7" s="14"/>
      <c r="N7" s="14"/>
      <c r="O7" s="14"/>
      <c r="P7" s="14"/>
      <c r="Q7" s="55"/>
    </row>
    <row r="8" spans="1:17" s="29" customFormat="1" ht="12.75">
      <c r="A8" s="10"/>
      <c r="B8" s="23"/>
      <c r="C8" s="23"/>
      <c r="D8" s="14"/>
      <c r="E8" s="14"/>
      <c r="F8" s="15"/>
      <c r="G8" s="19"/>
      <c r="H8" s="16"/>
      <c r="I8" s="16"/>
      <c r="J8" s="16"/>
      <c r="K8" s="16"/>
      <c r="L8" s="14"/>
      <c r="M8" s="14"/>
      <c r="N8" s="14"/>
      <c r="O8" s="14"/>
      <c r="P8" s="14"/>
      <c r="Q8" s="55"/>
    </row>
    <row r="9" spans="1:17" s="29" customFormat="1" ht="12.75">
      <c r="A9" s="10"/>
      <c r="B9" s="23"/>
      <c r="C9" s="23"/>
      <c r="D9" s="14"/>
      <c r="E9" s="14"/>
      <c r="F9" s="15"/>
      <c r="G9" s="19"/>
      <c r="H9" s="16"/>
      <c r="I9" s="16"/>
      <c r="J9" s="16"/>
      <c r="K9" s="16"/>
      <c r="L9" s="14"/>
      <c r="M9" s="14"/>
      <c r="N9" s="14"/>
      <c r="O9" s="14"/>
      <c r="P9" s="14"/>
      <c r="Q9" s="55"/>
    </row>
    <row r="10" spans="1:17" s="29" customFormat="1" ht="12.75">
      <c r="A10" s="10"/>
      <c r="B10" s="23"/>
      <c r="C10" s="23"/>
      <c r="D10" s="14"/>
      <c r="E10" s="14"/>
      <c r="F10" s="15"/>
      <c r="G10" s="19"/>
      <c r="H10" s="16"/>
      <c r="I10" s="16"/>
      <c r="J10" s="16"/>
      <c r="K10" s="16"/>
      <c r="L10" s="14"/>
      <c r="M10" s="14"/>
      <c r="N10" s="14"/>
      <c r="O10" s="14"/>
      <c r="P10" s="14"/>
      <c r="Q10" s="55"/>
    </row>
    <row r="11" spans="1:17" s="29" customFormat="1" ht="12.75">
      <c r="A11" s="10"/>
      <c r="B11" s="23"/>
      <c r="C11" s="23"/>
      <c r="D11" s="14"/>
      <c r="E11" s="14"/>
      <c r="F11" s="15"/>
      <c r="G11" s="19"/>
      <c r="H11" s="16"/>
      <c r="I11" s="16"/>
      <c r="J11" s="16"/>
      <c r="K11" s="16"/>
      <c r="L11" s="14"/>
      <c r="M11" s="14"/>
      <c r="N11" s="14"/>
      <c r="O11" s="14"/>
      <c r="P11" s="14"/>
      <c r="Q11" s="55"/>
    </row>
    <row r="12" spans="1:17" s="29" customFormat="1" ht="12.75">
      <c r="A12" s="10"/>
      <c r="B12" s="23"/>
      <c r="C12" s="23"/>
      <c r="D12" s="14"/>
      <c r="E12" s="14"/>
      <c r="F12" s="15"/>
      <c r="G12" s="19"/>
      <c r="H12" s="16"/>
      <c r="I12" s="16"/>
      <c r="J12" s="16"/>
      <c r="K12" s="16"/>
      <c r="L12" s="14"/>
      <c r="M12" s="14"/>
      <c r="N12" s="14"/>
      <c r="O12" s="14"/>
      <c r="P12" s="14"/>
      <c r="Q12" s="55"/>
    </row>
    <row r="13" spans="1:17" s="29" customFormat="1" ht="12.75">
      <c r="A13" s="10"/>
      <c r="B13" s="23"/>
      <c r="C13" s="23"/>
      <c r="D13" s="14"/>
      <c r="E13" s="14"/>
      <c r="F13" s="15"/>
      <c r="G13" s="19"/>
      <c r="H13" s="16"/>
      <c r="I13" s="16"/>
      <c r="J13" s="16"/>
      <c r="K13" s="16"/>
      <c r="L13" s="14"/>
      <c r="M13" s="14"/>
      <c r="N13" s="14"/>
      <c r="O13" s="14"/>
      <c r="P13" s="14"/>
      <c r="Q13" s="55"/>
    </row>
    <row r="14" spans="1:17" s="29" customFormat="1" ht="13.5" thickBot="1">
      <c r="A14" s="23"/>
      <c r="B14" s="23"/>
      <c r="C14" s="23"/>
      <c r="D14" s="14"/>
      <c r="E14" s="14"/>
      <c r="F14" s="15"/>
      <c r="G14" s="19"/>
      <c r="H14" s="16"/>
      <c r="I14" s="16"/>
      <c r="J14" s="16"/>
      <c r="K14" s="16"/>
      <c r="L14" s="14"/>
      <c r="M14" s="14"/>
      <c r="N14" s="14"/>
      <c r="O14" s="16"/>
      <c r="P14" s="16"/>
      <c r="Q14" s="55"/>
    </row>
    <row r="15" spans="1:17" ht="12.75">
      <c r="A15" s="58" t="s">
        <v>56</v>
      </c>
      <c r="B15" s="59"/>
      <c r="C15" s="59"/>
      <c r="D15" s="455">
        <v>40968</v>
      </c>
      <c r="E15" s="25"/>
      <c r="F15" s="26"/>
      <c r="G15" s="19"/>
      <c r="H15" s="19"/>
      <c r="I15" s="19"/>
      <c r="J15" s="19"/>
      <c r="K15" s="19"/>
      <c r="L15" s="19"/>
      <c r="M15" s="19"/>
      <c r="N15" s="19"/>
      <c r="O15" s="27"/>
      <c r="P15" s="28"/>
      <c r="Q15" s="60"/>
    </row>
    <row r="16" spans="1:17" ht="12.75">
      <c r="A16" s="61" t="s">
        <v>57</v>
      </c>
      <c r="B16" s="62"/>
      <c r="C16" s="62"/>
      <c r="D16" s="456" t="s">
        <v>471</v>
      </c>
      <c r="E16" s="25"/>
      <c r="F16" s="25"/>
      <c r="G16" s="19"/>
      <c r="H16" s="19"/>
      <c r="I16" s="19"/>
      <c r="J16" s="19"/>
      <c r="K16" s="19"/>
      <c r="L16" s="19"/>
      <c r="M16" s="19"/>
      <c r="N16" s="19"/>
      <c r="O16" s="27"/>
      <c r="P16" s="28"/>
      <c r="Q16" s="60"/>
    </row>
    <row r="17" spans="1:17" ht="12.75">
      <c r="A17" s="61" t="s">
        <v>58</v>
      </c>
      <c r="B17" s="62"/>
      <c r="C17" s="62"/>
      <c r="D17" s="456">
        <v>40973</v>
      </c>
      <c r="E17" s="25"/>
      <c r="F17" s="25"/>
      <c r="G17" s="19"/>
      <c r="H17" s="19"/>
      <c r="I17" s="19"/>
      <c r="J17" s="19"/>
      <c r="K17" s="19"/>
      <c r="L17" s="19"/>
      <c r="M17" s="19"/>
      <c r="N17" s="19"/>
      <c r="O17" s="27"/>
      <c r="P17" s="28"/>
      <c r="Q17" s="60"/>
    </row>
    <row r="18" spans="1:17" ht="13.5" thickBot="1">
      <c r="A18" s="63" t="s">
        <v>59</v>
      </c>
      <c r="B18" s="64"/>
      <c r="C18" s="64"/>
      <c r="D18" s="457">
        <v>40942</v>
      </c>
      <c r="E18" s="25"/>
      <c r="F18" s="25"/>
      <c r="G18" s="19"/>
      <c r="H18" s="19"/>
      <c r="I18" s="19"/>
      <c r="J18" s="19"/>
      <c r="K18" s="19"/>
      <c r="L18" s="19"/>
      <c r="M18" s="19"/>
      <c r="N18" s="19"/>
      <c r="O18" s="27"/>
      <c r="P18" s="28"/>
      <c r="Q18" s="60"/>
    </row>
    <row r="19" spans="1:17" ht="12.75">
      <c r="A19" s="23"/>
      <c r="B19" s="23"/>
      <c r="C19" s="23"/>
      <c r="D19" s="14"/>
      <c r="E19" s="14"/>
      <c r="F19" s="15"/>
      <c r="G19" s="15"/>
      <c r="H19" s="16"/>
      <c r="I19" s="16"/>
      <c r="J19" s="16"/>
      <c r="K19" s="16"/>
      <c r="L19" s="14"/>
      <c r="M19" s="14"/>
      <c r="N19" s="14"/>
      <c r="O19" s="16"/>
      <c r="P19" s="17"/>
      <c r="Q19" s="65"/>
    </row>
    <row r="20" spans="1:17" ht="28.5" customHeight="1">
      <c r="A20" s="525" t="s">
        <v>446</v>
      </c>
      <c r="B20" s="526"/>
      <c r="C20" s="526"/>
      <c r="D20" s="526"/>
      <c r="E20" s="526"/>
      <c r="F20" s="526"/>
      <c r="G20" s="526"/>
      <c r="H20" s="526"/>
      <c r="I20" s="526"/>
      <c r="J20" s="526"/>
      <c r="K20" s="526"/>
      <c r="L20" s="526"/>
      <c r="M20" s="526"/>
      <c r="N20" s="526"/>
      <c r="O20" s="526"/>
      <c r="P20" s="526"/>
      <c r="Q20" s="65"/>
    </row>
    <row r="21" spans="1:17" ht="12.75">
      <c r="A21" s="23"/>
      <c r="B21" s="23"/>
      <c r="C21" s="23"/>
      <c r="D21" s="14"/>
      <c r="E21" s="14"/>
      <c r="F21" s="15"/>
      <c r="G21" s="15"/>
      <c r="H21" s="16"/>
      <c r="I21" s="16"/>
      <c r="J21" s="16"/>
      <c r="K21" s="16"/>
      <c r="L21" s="14"/>
      <c r="M21" s="14"/>
      <c r="N21" s="14"/>
      <c r="O21" s="16"/>
      <c r="P21" s="17"/>
      <c r="Q21" s="65"/>
    </row>
    <row r="22" spans="1:17" ht="66.75" customHeight="1">
      <c r="A22" s="527" t="s">
        <v>60</v>
      </c>
      <c r="B22" s="527"/>
      <c r="C22" s="527"/>
      <c r="D22" s="527"/>
      <c r="E22" s="527"/>
      <c r="F22" s="527"/>
      <c r="G22" s="527"/>
      <c r="H22" s="527"/>
      <c r="I22" s="527"/>
      <c r="J22" s="527"/>
      <c r="K22" s="527"/>
      <c r="L22" s="527"/>
      <c r="M22" s="527"/>
      <c r="N22" s="527"/>
      <c r="O22" s="527"/>
      <c r="P22" s="527"/>
      <c r="Q22" s="65"/>
    </row>
    <row r="23" spans="1:17" ht="12.75">
      <c r="A23" s="34"/>
      <c r="B23" s="34"/>
      <c r="C23" s="34"/>
      <c r="D23" s="14"/>
      <c r="E23" s="14"/>
      <c r="F23" s="34"/>
      <c r="G23" s="34"/>
      <c r="H23" s="34"/>
      <c r="I23" s="34"/>
      <c r="J23" s="34"/>
      <c r="K23" s="34"/>
      <c r="L23" s="34"/>
      <c r="M23" s="34"/>
      <c r="N23" s="34"/>
      <c r="O23" s="16"/>
      <c r="P23" s="17"/>
      <c r="Q23" s="65"/>
    </row>
    <row r="24" spans="1:17">
      <c r="A24" s="529"/>
      <c r="B24" s="529"/>
      <c r="C24" s="529"/>
      <c r="D24" s="529"/>
      <c r="E24" s="529"/>
      <c r="F24" s="529"/>
      <c r="G24" s="529"/>
      <c r="H24" s="529"/>
      <c r="I24" s="529"/>
      <c r="J24" s="529"/>
      <c r="K24" s="529"/>
      <c r="L24" s="529"/>
      <c r="M24" s="529"/>
      <c r="N24" s="529"/>
      <c r="O24" s="529"/>
      <c r="P24" s="529"/>
      <c r="Q24" s="65"/>
    </row>
    <row r="25" spans="1:17">
      <c r="A25" s="530"/>
      <c r="B25" s="530"/>
      <c r="C25" s="530"/>
      <c r="D25" s="530"/>
      <c r="E25" s="530"/>
      <c r="F25" s="530"/>
      <c r="G25" s="530"/>
      <c r="H25" s="530"/>
      <c r="I25" s="530"/>
      <c r="J25" s="530"/>
      <c r="K25" s="530"/>
      <c r="L25" s="530"/>
      <c r="M25" s="530"/>
      <c r="N25" s="530"/>
      <c r="O25" s="530"/>
      <c r="P25" s="530"/>
      <c r="Q25" s="65"/>
    </row>
    <row r="26" spans="1:17">
      <c r="A26" s="524"/>
      <c r="B26" s="524"/>
      <c r="C26" s="524"/>
      <c r="D26" s="524"/>
      <c r="E26" s="524"/>
      <c r="F26" s="524"/>
      <c r="G26" s="524"/>
      <c r="H26" s="524"/>
      <c r="I26" s="524"/>
      <c r="J26" s="524"/>
      <c r="K26" s="524"/>
      <c r="L26" s="524"/>
      <c r="M26" s="524"/>
      <c r="N26" s="524"/>
      <c r="O26" s="524"/>
      <c r="P26" s="524"/>
      <c r="Q26" s="65"/>
    </row>
    <row r="27" spans="1:17" ht="12.75">
      <c r="A27" s="528" t="s">
        <v>61</v>
      </c>
      <c r="B27" s="528"/>
      <c r="C27" s="34"/>
      <c r="D27" s="14"/>
      <c r="E27" s="14"/>
      <c r="F27" s="34"/>
      <c r="G27" s="34"/>
      <c r="H27" s="34"/>
      <c r="I27" s="34"/>
      <c r="J27" s="34"/>
      <c r="K27" s="34"/>
      <c r="L27" s="34"/>
      <c r="M27" s="34"/>
      <c r="N27" s="34"/>
      <c r="O27" s="16"/>
      <c r="P27" s="17"/>
      <c r="Q27" s="65"/>
    </row>
    <row r="28" spans="1:17" ht="12.75">
      <c r="A28" s="14"/>
      <c r="B28" s="14"/>
      <c r="C28" s="14"/>
      <c r="D28" s="14"/>
      <c r="E28" s="14"/>
      <c r="F28" s="14"/>
      <c r="G28" s="14"/>
      <c r="H28" s="14"/>
      <c r="I28" s="14"/>
      <c r="J28" s="14"/>
      <c r="K28" s="14"/>
      <c r="L28" s="14"/>
      <c r="M28" s="14"/>
      <c r="N28" s="14"/>
      <c r="O28" s="16"/>
      <c r="P28" s="17"/>
      <c r="Q28" s="65"/>
    </row>
    <row r="29" spans="1:17" ht="12.75">
      <c r="A29" s="14" t="s">
        <v>62</v>
      </c>
      <c r="B29" s="14"/>
      <c r="C29" s="14"/>
      <c r="D29" s="14"/>
      <c r="E29" s="14"/>
      <c r="F29" s="14"/>
      <c r="G29" s="14"/>
      <c r="H29" s="14"/>
      <c r="I29" s="14"/>
      <c r="J29" s="14"/>
      <c r="K29" s="14"/>
      <c r="L29" s="14"/>
      <c r="M29" s="14"/>
      <c r="N29" s="14"/>
      <c r="O29" s="16"/>
      <c r="P29" s="17"/>
      <c r="Q29" s="65"/>
    </row>
    <row r="30" spans="1:17" ht="12.75">
      <c r="A30" s="66"/>
      <c r="B30" s="67"/>
      <c r="C30" s="68"/>
      <c r="D30" s="67"/>
      <c r="E30" s="14"/>
      <c r="F30" s="14"/>
      <c r="G30" s="14"/>
      <c r="H30" s="14"/>
      <c r="I30" s="14"/>
      <c r="J30" s="14"/>
      <c r="K30" s="14"/>
      <c r="L30" s="14"/>
      <c r="M30" s="14"/>
      <c r="N30" s="14"/>
      <c r="O30" s="16"/>
      <c r="P30" s="17"/>
      <c r="Q30" s="65"/>
    </row>
    <row r="31" spans="1:17" ht="12.75">
      <c r="A31" s="34"/>
      <c r="B31" s="68"/>
      <c r="C31" s="68"/>
      <c r="D31" s="14"/>
      <c r="E31" s="14"/>
      <c r="F31" s="14"/>
      <c r="G31" s="14"/>
      <c r="H31" s="14"/>
      <c r="I31" s="14"/>
      <c r="J31" s="14"/>
      <c r="K31" s="14"/>
      <c r="L31" s="14"/>
      <c r="M31" s="14"/>
      <c r="N31" s="14"/>
      <c r="O31" s="16"/>
      <c r="P31" s="17"/>
      <c r="Q31" s="65"/>
    </row>
    <row r="32" spans="1:17" ht="12.75">
      <c r="A32" s="67" t="s">
        <v>63</v>
      </c>
      <c r="B32" s="24" t="s">
        <v>64</v>
      </c>
      <c r="C32" s="68" t="s">
        <v>65</v>
      </c>
      <c r="D32" s="35"/>
      <c r="E32" s="35"/>
      <c r="F32" s="36"/>
      <c r="G32" s="36"/>
      <c r="H32" s="14"/>
      <c r="I32" s="14"/>
      <c r="J32" s="14"/>
      <c r="K32" s="14"/>
      <c r="L32" s="14"/>
      <c r="M32" s="14"/>
      <c r="N32" s="14"/>
      <c r="O32" s="16"/>
      <c r="P32" s="17"/>
      <c r="Q32" s="65"/>
    </row>
    <row r="33" spans="1:17" ht="12.75">
      <c r="A33" s="34"/>
      <c r="B33" s="67"/>
      <c r="C33" s="68"/>
      <c r="D33" s="35"/>
      <c r="E33" s="35"/>
      <c r="F33" s="36"/>
      <c r="G33" s="36"/>
      <c r="H33" s="14"/>
      <c r="I33" s="14"/>
      <c r="J33" s="14"/>
      <c r="K33" s="14"/>
      <c r="L33" s="14"/>
      <c r="M33" s="14"/>
      <c r="N33" s="14"/>
      <c r="O33" s="16"/>
      <c r="P33" s="17"/>
      <c r="Q33" s="65"/>
    </row>
    <row r="34" spans="1:17">
      <c r="A34" s="33"/>
      <c r="B34" s="33"/>
      <c r="C34" s="33"/>
      <c r="D34" s="30"/>
      <c r="E34" s="37"/>
      <c r="F34" s="38"/>
      <c r="G34" s="38"/>
      <c r="H34" s="30"/>
      <c r="I34" s="30"/>
      <c r="J34" s="30"/>
      <c r="K34" s="30"/>
      <c r="L34" s="30"/>
      <c r="M34" s="30"/>
      <c r="N34" s="30"/>
      <c r="O34" s="31"/>
      <c r="P34" s="32"/>
      <c r="Q34" s="65"/>
    </row>
    <row r="35" spans="1:17">
      <c r="A35" s="33"/>
      <c r="B35" s="69"/>
      <c r="C35" s="33"/>
      <c r="D35" s="37"/>
      <c r="E35" s="37"/>
      <c r="F35" s="70"/>
      <c r="G35" s="30"/>
      <c r="H35" s="30"/>
      <c r="I35" s="30"/>
      <c r="J35" s="30"/>
      <c r="K35" s="30"/>
      <c r="L35" s="30"/>
      <c r="M35" s="30"/>
      <c r="N35" s="30"/>
      <c r="O35" s="31"/>
      <c r="P35" s="32"/>
      <c r="Q35" s="65"/>
    </row>
    <row r="36" spans="1:17">
      <c r="A36" s="69"/>
      <c r="B36" s="69"/>
      <c r="C36" s="70"/>
      <c r="D36" s="30"/>
      <c r="E36" s="30"/>
      <c r="F36" s="30"/>
      <c r="G36" s="30"/>
      <c r="H36" s="30"/>
      <c r="I36" s="30"/>
      <c r="J36" s="30"/>
      <c r="K36" s="30"/>
      <c r="L36" s="38"/>
      <c r="M36" s="38"/>
      <c r="N36" s="38"/>
      <c r="O36" s="39"/>
      <c r="P36" s="40"/>
      <c r="Q36" s="60"/>
    </row>
  </sheetData>
  <mergeCells count="4">
    <mergeCell ref="A20:P20"/>
    <mergeCell ref="A22:P22"/>
    <mergeCell ref="A27:B27"/>
    <mergeCell ref="A24:P25"/>
  </mergeCells>
  <hyperlinks>
    <hyperlink ref="C28" r:id="rId1" display="mailto:Thomas.Ranger@alliance-leicester.co.uk"/>
    <hyperlink ref="C34" r:id="rId2" display="mailto:Thomas.Ranger@alliance-leicester.co.uk"/>
    <hyperlink ref="C32" r:id="rId3"/>
  </hyperlinks>
  <pageMargins left="0.70866141732283472" right="0.70866141732283472" top="0.74803149606299213" bottom="0.74803149606299213" header="0.31496062992125984" footer="0.31496062992125984"/>
  <pageSetup paperSize="9" scale="60" orientation="landscape" r:id="rId4"/>
  <headerFooter>
    <oddHeader>&amp;CCovered Bond Investors' Report - February 2012</oddHeader>
  </headerFooter>
  <drawing r:id="rId5"/>
</worksheet>
</file>

<file path=xl/worksheets/sheet10.xml><?xml version="1.0" encoding="utf-8"?>
<worksheet xmlns="http://schemas.openxmlformats.org/spreadsheetml/2006/main" xmlns:r="http://schemas.openxmlformats.org/officeDocument/2006/relationships">
  <dimension ref="A2:C42"/>
  <sheetViews>
    <sheetView view="pageLayout" topLeftCell="A22" zoomScaleNormal="100" workbookViewId="0">
      <selection activeCell="B28" sqref="B28"/>
    </sheetView>
  </sheetViews>
  <sheetFormatPr defaultRowHeight="12"/>
  <cols>
    <col min="1" max="1" width="5.7109375" style="202" customWidth="1"/>
    <col min="2" max="2" width="84" style="202" customWidth="1"/>
    <col min="3" max="16384" width="9.140625" style="202"/>
  </cols>
  <sheetData>
    <row r="2" spans="1:3" ht="12.75" thickBot="1"/>
    <row r="3" spans="1:3" ht="12.75" thickBot="1">
      <c r="A3" s="30"/>
      <c r="B3" s="203" t="s">
        <v>334</v>
      </c>
      <c r="C3" s="204"/>
    </row>
    <row r="4" spans="1:3">
      <c r="A4" s="30"/>
      <c r="B4" s="51" t="s">
        <v>335</v>
      </c>
      <c r="C4" s="150"/>
    </row>
    <row r="5" spans="1:3">
      <c r="A5" s="30"/>
      <c r="B5" s="205" t="s">
        <v>336</v>
      </c>
      <c r="C5" s="206" t="s">
        <v>337</v>
      </c>
    </row>
    <row r="6" spans="1:3">
      <c r="A6" s="30"/>
      <c r="B6" s="205"/>
      <c r="C6" s="150"/>
    </row>
    <row r="7" spans="1:3">
      <c r="A7" s="30"/>
      <c r="B7" s="51" t="s">
        <v>338</v>
      </c>
      <c r="C7" s="206"/>
    </row>
    <row r="8" spans="1:3" ht="36">
      <c r="A8" s="30"/>
      <c r="B8" s="207" t="s">
        <v>339</v>
      </c>
      <c r="C8" s="208" t="s">
        <v>337</v>
      </c>
    </row>
    <row r="9" spans="1:3">
      <c r="A9" s="30"/>
      <c r="B9" s="205"/>
      <c r="C9" s="206"/>
    </row>
    <row r="10" spans="1:3">
      <c r="A10" s="30"/>
      <c r="B10" s="51" t="s">
        <v>340</v>
      </c>
      <c r="C10" s="206"/>
    </row>
    <row r="11" spans="1:3">
      <c r="A11" s="30"/>
      <c r="B11" s="205" t="s">
        <v>341</v>
      </c>
      <c r="C11" s="206" t="s">
        <v>337</v>
      </c>
    </row>
    <row r="12" spans="1:3" ht="12.75" thickBot="1">
      <c r="A12" s="30"/>
      <c r="B12" s="53"/>
      <c r="C12" s="209"/>
    </row>
    <row r="13" spans="1:3">
      <c r="A13" s="30"/>
      <c r="B13" s="30"/>
      <c r="C13" s="210"/>
    </row>
    <row r="14" spans="1:3">
      <c r="A14" s="211"/>
      <c r="B14" s="33"/>
      <c r="C14" s="212"/>
    </row>
    <row r="15" spans="1:3">
      <c r="A15" s="30"/>
      <c r="B15" s="47" t="s">
        <v>342</v>
      </c>
      <c r="C15" s="213"/>
    </row>
    <row r="16" spans="1:3">
      <c r="A16" s="214">
        <v>1</v>
      </c>
      <c r="B16" s="215" t="s">
        <v>343</v>
      </c>
      <c r="C16" s="30"/>
    </row>
    <row r="17" spans="1:3">
      <c r="A17" s="211"/>
      <c r="B17" s="216" t="s">
        <v>344</v>
      </c>
      <c r="C17" s="30"/>
    </row>
    <row r="18" spans="1:3">
      <c r="A18" s="217">
        <v>2</v>
      </c>
      <c r="B18" s="215" t="s">
        <v>345</v>
      </c>
      <c r="C18" s="30"/>
    </row>
    <row r="19" spans="1:3">
      <c r="A19" s="218"/>
      <c r="B19" s="216" t="s">
        <v>346</v>
      </c>
      <c r="C19" s="30"/>
    </row>
    <row r="20" spans="1:3">
      <c r="A20" s="214">
        <v>3</v>
      </c>
      <c r="B20" s="215" t="s">
        <v>181</v>
      </c>
      <c r="C20" s="30"/>
    </row>
    <row r="21" spans="1:3">
      <c r="A21" s="211"/>
      <c r="B21" s="216" t="s">
        <v>347</v>
      </c>
      <c r="C21" s="30"/>
    </row>
    <row r="22" spans="1:3">
      <c r="A22" s="218"/>
      <c r="B22" s="560" t="s">
        <v>348</v>
      </c>
      <c r="C22" s="30"/>
    </row>
    <row r="23" spans="1:3">
      <c r="A23" s="218"/>
      <c r="B23" s="560"/>
      <c r="C23" s="30"/>
    </row>
    <row r="24" spans="1:3">
      <c r="A24" s="214">
        <v>4</v>
      </c>
      <c r="B24" s="215" t="s">
        <v>349</v>
      </c>
      <c r="C24" s="30"/>
    </row>
    <row r="25" spans="1:3">
      <c r="A25" s="211"/>
      <c r="B25" s="216" t="s">
        <v>350</v>
      </c>
      <c r="C25" s="30"/>
    </row>
    <row r="26" spans="1:3">
      <c r="A26" s="214">
        <v>5</v>
      </c>
      <c r="B26" s="219" t="s">
        <v>351</v>
      </c>
      <c r="C26" s="30"/>
    </row>
    <row r="27" spans="1:3" ht="12" customHeight="1">
      <c r="A27" s="214"/>
      <c r="B27" s="216" t="s">
        <v>352</v>
      </c>
      <c r="C27" s="30"/>
    </row>
    <row r="28" spans="1:3">
      <c r="A28" s="214"/>
      <c r="B28" s="216" t="s">
        <v>353</v>
      </c>
      <c r="C28" s="30"/>
    </row>
    <row r="29" spans="1:3">
      <c r="A29" s="214">
        <v>6</v>
      </c>
      <c r="B29" s="219" t="s">
        <v>354</v>
      </c>
      <c r="C29" s="30"/>
    </row>
    <row r="30" spans="1:3" ht="12" customHeight="1">
      <c r="A30" s="214"/>
      <c r="B30" s="216" t="s">
        <v>355</v>
      </c>
      <c r="C30" s="30"/>
    </row>
    <row r="31" spans="1:3">
      <c r="A31" s="214">
        <v>7</v>
      </c>
      <c r="B31" s="219" t="s">
        <v>356</v>
      </c>
      <c r="C31" s="30"/>
    </row>
    <row r="32" spans="1:3">
      <c r="A32" s="211"/>
      <c r="B32" s="560" t="s">
        <v>357</v>
      </c>
      <c r="C32" s="30"/>
    </row>
    <row r="33" spans="1:3">
      <c r="A33" s="211"/>
      <c r="B33" s="560"/>
      <c r="C33" s="30"/>
    </row>
    <row r="34" spans="1:3">
      <c r="A34" s="211"/>
      <c r="B34" s="561"/>
      <c r="C34" s="30"/>
    </row>
    <row r="35" spans="1:3">
      <c r="A35" s="214">
        <v>8</v>
      </c>
      <c r="B35" s="219" t="s">
        <v>358</v>
      </c>
    </row>
    <row r="36" spans="1:3" ht="24">
      <c r="A36" s="214"/>
      <c r="B36" s="216" t="s">
        <v>359</v>
      </c>
    </row>
    <row r="37" spans="1:3">
      <c r="A37" s="465">
        <v>9</v>
      </c>
      <c r="B37" s="465" t="s">
        <v>458</v>
      </c>
    </row>
    <row r="38" spans="1:3">
      <c r="B38" s="202" t="s">
        <v>459</v>
      </c>
    </row>
    <row r="39" spans="1:3">
      <c r="B39" s="202" t="s">
        <v>460</v>
      </c>
    </row>
    <row r="40" spans="1:3">
      <c r="B40" s="202" t="s">
        <v>461</v>
      </c>
    </row>
    <row r="41" spans="1:3">
      <c r="B41" s="202" t="s">
        <v>462</v>
      </c>
    </row>
    <row r="42" spans="1:3">
      <c r="B42" s="202" t="s">
        <v>463</v>
      </c>
    </row>
  </sheetData>
  <mergeCells count="2">
    <mergeCell ref="B22:B23"/>
    <mergeCell ref="B32:B34"/>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February 2012</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zoomScaleNormal="100" workbookViewId="0">
      <selection activeCell="C7" sqref="C7"/>
    </sheetView>
  </sheetViews>
  <sheetFormatPr defaultRowHeight="12"/>
  <cols>
    <col min="1" max="1" width="5.7109375" style="170" customWidth="1"/>
    <col min="2" max="2" width="33.85546875" style="170" customWidth="1"/>
    <col min="3" max="3" width="36.28515625" style="170" customWidth="1"/>
    <col min="4" max="5" width="18.7109375" style="170" customWidth="1"/>
    <col min="6" max="6" width="37.28515625" style="170" customWidth="1"/>
    <col min="7" max="7" width="85.5703125" style="170" customWidth="1"/>
    <col min="8" max="16384" width="9.140625" style="170"/>
  </cols>
  <sheetData>
    <row r="2" spans="2:7" ht="12.75" thickBot="1">
      <c r="B2" s="84" t="s">
        <v>0</v>
      </c>
      <c r="C2" s="169"/>
      <c r="D2" s="169"/>
      <c r="E2" s="169"/>
      <c r="F2" s="169"/>
      <c r="G2" s="169"/>
    </row>
    <row r="3" spans="2:7" ht="12.75" thickBot="1"/>
    <row r="4" spans="2:7" ht="24.75" thickBot="1">
      <c r="B4" s="452"/>
      <c r="C4" s="452"/>
      <c r="D4" s="1" t="s">
        <v>1</v>
      </c>
      <c r="E4" s="1" t="s">
        <v>2</v>
      </c>
      <c r="F4" s="2" t="s">
        <v>3</v>
      </c>
      <c r="G4" s="1" t="s">
        <v>4</v>
      </c>
    </row>
    <row r="5" spans="2:7">
      <c r="B5" s="534" t="s">
        <v>5</v>
      </c>
      <c r="C5" s="536" t="s">
        <v>6</v>
      </c>
      <c r="D5" s="171"/>
      <c r="E5" s="171"/>
      <c r="F5" s="172" t="s">
        <v>7</v>
      </c>
      <c r="G5" s="173" t="s">
        <v>8</v>
      </c>
    </row>
    <row r="6" spans="2:7" ht="24">
      <c r="B6" s="535"/>
      <c r="C6" s="537"/>
      <c r="D6" s="174" t="str">
        <f>VLOOKUP(C5,'[2]Bloomberg Ratings'!$A$14:$B$22,2,FALSE)</f>
        <v>A+ / A1 *- / A+</v>
      </c>
      <c r="E6" s="174" t="str">
        <f>VLOOKUP(C5,'[2]Bloomberg Ratings'!$A$14:$C$22,3,FALSE)</f>
        <v>F1 / P-1 / A-1</v>
      </c>
      <c r="F6" s="175" t="s">
        <v>9</v>
      </c>
      <c r="G6" s="176" t="s">
        <v>10</v>
      </c>
    </row>
    <row r="7" spans="2:7" ht="36">
      <c r="B7" s="3"/>
      <c r="C7" s="177"/>
      <c r="D7" s="178"/>
      <c r="E7" s="178"/>
      <c r="F7" s="179" t="s">
        <v>11</v>
      </c>
      <c r="G7" s="180" t="s">
        <v>12</v>
      </c>
    </row>
    <row r="8" spans="2:7">
      <c r="B8" s="4" t="s">
        <v>13</v>
      </c>
      <c r="C8" s="181" t="s">
        <v>14</v>
      </c>
      <c r="D8" s="182" t="str">
        <f>VLOOKUP(C8,'[2]Bloomberg Ratings'!$A$14:$B$22,2,FALSE)</f>
        <v>A+ / A1 *- / A+</v>
      </c>
      <c r="E8" s="182" t="str">
        <f>VLOOKUP(C8,'[2]Bloomberg Ratings'!$A$14:$C$22,3,FALSE)</f>
        <v>F1 / P-1 / A-1</v>
      </c>
      <c r="F8" s="183"/>
      <c r="G8" s="183"/>
    </row>
    <row r="9" spans="2:7">
      <c r="B9" s="3" t="s">
        <v>15</v>
      </c>
      <c r="C9" s="177" t="s">
        <v>16</v>
      </c>
      <c r="D9" s="178"/>
      <c r="E9" s="178"/>
      <c r="F9" s="184"/>
      <c r="G9" s="184"/>
    </row>
    <row r="10" spans="2:7">
      <c r="B10" s="4" t="s">
        <v>17</v>
      </c>
      <c r="C10" s="181" t="s">
        <v>14</v>
      </c>
      <c r="D10" s="182" t="str">
        <f>VLOOKUP(C10,'[2]Bloomberg Ratings'!$A$14:$B$22,2,FALSE)</f>
        <v>A+ / A1 *- / A+</v>
      </c>
      <c r="E10" s="182" t="str">
        <f>VLOOKUP(C10,'[2]Bloomberg Ratings'!$A$14:$C$22,3,FALSE)</f>
        <v>F1 / P-1 / A-1</v>
      </c>
      <c r="F10" s="185" t="s">
        <v>18</v>
      </c>
      <c r="G10" s="186" t="s">
        <v>19</v>
      </c>
    </row>
    <row r="11" spans="2:7">
      <c r="B11" s="3" t="s">
        <v>20</v>
      </c>
      <c r="C11" s="177" t="s">
        <v>14</v>
      </c>
      <c r="D11" s="178" t="str">
        <f>VLOOKUP(C11,'[2]Bloomberg Ratings'!$A$14:$B$22,2,FALSE)</f>
        <v>A+ / A1 *- / A+</v>
      </c>
      <c r="E11" s="178" t="str">
        <f>VLOOKUP(C11,'[2]Bloomberg Ratings'!$A$14:$C$22,3,FALSE)</f>
        <v>F1 / P-1 / A-1</v>
      </c>
      <c r="F11" s="179" t="s">
        <v>11</v>
      </c>
      <c r="G11" s="187" t="s">
        <v>21</v>
      </c>
    </row>
    <row r="12" spans="2:7" ht="36">
      <c r="B12" s="5" t="s">
        <v>22</v>
      </c>
      <c r="C12" s="188" t="s">
        <v>14</v>
      </c>
      <c r="D12" s="483" t="str">
        <f>VLOOKUP(C12,'[2]Bloomberg Ratings'!$A$14:$B$22,2,FALSE)</f>
        <v>A+ / A1 *- / A+</v>
      </c>
      <c r="E12" s="483" t="str">
        <f>VLOOKUP(C12,'[2]Bloomberg Ratings'!$A$14:$C$22,3,FALSE)</f>
        <v>F1 / P-1 / A-1</v>
      </c>
      <c r="F12" s="185" t="s">
        <v>11</v>
      </c>
      <c r="G12" s="189" t="s">
        <v>12</v>
      </c>
    </row>
    <row r="13" spans="2:7">
      <c r="B13" s="3" t="s">
        <v>23</v>
      </c>
      <c r="C13" s="177" t="s">
        <v>24</v>
      </c>
      <c r="D13" s="178"/>
      <c r="E13" s="178"/>
      <c r="F13" s="179"/>
      <c r="G13" s="187"/>
    </row>
    <row r="14" spans="2:7" ht="24">
      <c r="B14" s="5" t="s">
        <v>25</v>
      </c>
      <c r="C14" s="188" t="s">
        <v>14</v>
      </c>
      <c r="D14" s="182" t="str">
        <f>VLOOKUP(C14,'[2]Bloomberg Ratings'!$A$14:$B$22,2,FALSE)</f>
        <v>A+ / A1 *- / A+</v>
      </c>
      <c r="E14" s="182" t="str">
        <f>VLOOKUP(C14,'[2]Bloomberg Ratings'!$A$14:$C$22,3,FALSE)</f>
        <v>F1 / P-1 / A-1</v>
      </c>
      <c r="F14" s="185" t="s">
        <v>26</v>
      </c>
      <c r="G14" s="186" t="s">
        <v>27</v>
      </c>
    </row>
    <row r="15" spans="2:7" ht="24">
      <c r="B15" s="450" t="s">
        <v>28</v>
      </c>
      <c r="C15" s="451" t="s">
        <v>29</v>
      </c>
      <c r="D15" s="484" t="str">
        <f>VLOOKUP(C15,'[2]Bloomberg Ratings'!$A$14:$B$22,2,FALSE)</f>
        <v>A / A1     *- / A</v>
      </c>
      <c r="E15" s="484" t="str">
        <f>VLOOKUP(C15,'[2]Bloomberg Ratings'!$A$14:$C$22,3,FALSE)</f>
        <v>F1 / P-1    *- / A-1</v>
      </c>
      <c r="F15" s="179" t="s">
        <v>26</v>
      </c>
      <c r="G15" s="187" t="s">
        <v>30</v>
      </c>
    </row>
    <row r="16" spans="2:7" ht="24">
      <c r="B16" s="5" t="s">
        <v>31</v>
      </c>
      <c r="C16" s="188" t="s">
        <v>6</v>
      </c>
      <c r="D16" s="483" t="str">
        <f>VLOOKUP(C16,'[2]Bloomberg Ratings'!$A$14:$B$22,2,FALSE)</f>
        <v>A+ / A1 *- / A+</v>
      </c>
      <c r="E16" s="483" t="str">
        <f>VLOOKUP(C16,'[2]Bloomberg Ratings'!$A$14:$C$22,3,FALSE)</f>
        <v>F1 / P-1 / A-1</v>
      </c>
      <c r="F16" s="185" t="s">
        <v>32</v>
      </c>
      <c r="G16" s="190" t="s">
        <v>33</v>
      </c>
    </row>
    <row r="17" spans="2:7" ht="24">
      <c r="B17" s="450"/>
      <c r="C17" s="451"/>
      <c r="D17" s="174"/>
      <c r="E17" s="174"/>
      <c r="F17" s="179" t="s">
        <v>34</v>
      </c>
      <c r="G17" s="187" t="s">
        <v>35</v>
      </c>
    </row>
    <row r="18" spans="2:7" ht="24">
      <c r="B18" s="450"/>
      <c r="C18" s="451"/>
      <c r="D18" s="174"/>
      <c r="E18" s="174"/>
      <c r="F18" s="179" t="s">
        <v>36</v>
      </c>
      <c r="G18" s="187" t="s">
        <v>37</v>
      </c>
    </row>
    <row r="19" spans="2:7" ht="24">
      <c r="B19" s="450" t="s">
        <v>38</v>
      </c>
      <c r="C19" s="451" t="s">
        <v>6</v>
      </c>
      <c r="D19" s="174" t="str">
        <f>VLOOKUP(C19,'[2]Bloomberg Ratings'!$A$14:$B$22,2,FALSE)</f>
        <v>A+ / A1 *- / A+</v>
      </c>
      <c r="E19" s="174" t="str">
        <f>VLOOKUP(C19,'[2]Bloomberg Ratings'!$A$14:$C$22,3,FALSE)</f>
        <v>F1 / P-1 / A-1</v>
      </c>
      <c r="F19" s="179" t="s">
        <v>39</v>
      </c>
      <c r="G19" s="187" t="s">
        <v>40</v>
      </c>
    </row>
    <row r="20" spans="2:7" ht="36">
      <c r="B20" s="6"/>
      <c r="C20" s="191"/>
      <c r="D20" s="484"/>
      <c r="E20" s="484"/>
      <c r="F20" s="192" t="s">
        <v>41</v>
      </c>
      <c r="G20" s="193" t="s">
        <v>42</v>
      </c>
    </row>
    <row r="21" spans="2:7" ht="24">
      <c r="B21" s="5"/>
      <c r="C21" s="531" t="s">
        <v>43</v>
      </c>
      <c r="D21" s="194"/>
      <c r="E21" s="194"/>
      <c r="F21" s="185" t="s">
        <v>44</v>
      </c>
      <c r="G21" s="186" t="s">
        <v>45</v>
      </c>
    </row>
    <row r="22" spans="2:7" ht="24">
      <c r="B22" s="5"/>
      <c r="C22" s="531"/>
      <c r="D22" s="449" t="str">
        <f>VLOOKUP(C21,'[2]Bloomberg Ratings'!$A$14:$B$22,2,FALSE)</f>
        <v>A / A1 *- / A</v>
      </c>
      <c r="E22" s="449" t="str">
        <f>VLOOKUP(C21,'[2]Bloomberg Ratings'!$A$14:$C$22,3,FALSE)</f>
        <v>F1 / P-1    *- / A-1</v>
      </c>
      <c r="F22" s="185" t="s">
        <v>46</v>
      </c>
      <c r="G22" s="186" t="s">
        <v>47</v>
      </c>
    </row>
    <row r="23" spans="2:7" ht="24">
      <c r="B23" s="5"/>
      <c r="C23" s="531"/>
      <c r="D23" s="483"/>
      <c r="E23" s="483"/>
      <c r="F23" s="185" t="s">
        <v>36</v>
      </c>
      <c r="G23" s="186" t="s">
        <v>37</v>
      </c>
    </row>
    <row r="24" spans="2:7" ht="24">
      <c r="B24" s="6"/>
      <c r="C24" s="538" t="s">
        <v>48</v>
      </c>
      <c r="D24" s="195"/>
      <c r="E24" s="195"/>
      <c r="F24" s="192" t="s">
        <v>44</v>
      </c>
      <c r="G24" s="193" t="s">
        <v>45</v>
      </c>
    </row>
    <row r="25" spans="2:7" ht="24">
      <c r="B25" s="6"/>
      <c r="C25" s="538"/>
      <c r="D25" s="435" t="str">
        <f>VLOOKUP(C24,'[2]Bloomberg Ratings'!$A$14:$B$22,2,FALSE)</f>
        <v>A+ / Aa3 *- / AA-</v>
      </c>
      <c r="E25" s="435" t="str">
        <f>VLOOKUP(C24,'[2]Bloomberg Ratings'!$A$14:$C$22,3,FALSE)</f>
        <v>F1+ / P-1 / A-1+</v>
      </c>
      <c r="F25" s="192" t="s">
        <v>46</v>
      </c>
      <c r="G25" s="193" t="s">
        <v>47</v>
      </c>
    </row>
    <row r="26" spans="2:7" ht="24">
      <c r="B26" s="6"/>
      <c r="C26" s="538"/>
      <c r="D26" s="484"/>
      <c r="E26" s="484"/>
      <c r="F26" s="192" t="s">
        <v>36</v>
      </c>
      <c r="G26" s="187" t="s">
        <v>37</v>
      </c>
    </row>
    <row r="27" spans="2:7" ht="24">
      <c r="B27" s="5"/>
      <c r="C27" s="531" t="s">
        <v>29</v>
      </c>
      <c r="D27" s="194"/>
      <c r="E27" s="194"/>
      <c r="F27" s="185" t="s">
        <v>44</v>
      </c>
      <c r="G27" s="186" t="s">
        <v>45</v>
      </c>
    </row>
    <row r="28" spans="2:7" ht="24">
      <c r="B28" s="5"/>
      <c r="C28" s="531"/>
      <c r="D28" s="483" t="str">
        <f>VLOOKUP(C27,'[2]Bloomberg Ratings'!$A$14:$B$22,2,FALSE)</f>
        <v>A / A1     *- / A</v>
      </c>
      <c r="E28" s="483" t="str">
        <f>VLOOKUP(C27,'[2]Bloomberg Ratings'!$A$14:$C$22,3,FALSE)</f>
        <v>F1 / P-1    *- / A-1</v>
      </c>
      <c r="F28" s="185" t="s">
        <v>46</v>
      </c>
      <c r="G28" s="186" t="s">
        <v>47</v>
      </c>
    </row>
    <row r="29" spans="2:7" ht="24">
      <c r="B29" s="5"/>
      <c r="C29" s="531"/>
      <c r="D29" s="483"/>
      <c r="E29" s="483"/>
      <c r="F29" s="185" t="s">
        <v>36</v>
      </c>
      <c r="G29" s="186" t="s">
        <v>37</v>
      </c>
    </row>
    <row r="30" spans="2:7" ht="24">
      <c r="B30" s="6"/>
      <c r="C30" s="538" t="s">
        <v>49</v>
      </c>
      <c r="D30" s="195"/>
      <c r="E30" s="195"/>
      <c r="F30" s="192" t="s">
        <v>44</v>
      </c>
      <c r="G30" s="193" t="s">
        <v>45</v>
      </c>
    </row>
    <row r="31" spans="2:7" ht="24">
      <c r="B31" s="6"/>
      <c r="C31" s="538"/>
      <c r="D31" s="484" t="str">
        <f>VLOOKUP(C30,'[2]Bloomberg Ratings'!$A$14:$B$22,2,FALSE)</f>
        <v>A+ / Aa3 *- / A+</v>
      </c>
      <c r="E31" s="484" t="str">
        <f>VLOOKUP(C30,'[2]Bloomberg Ratings'!$A$14:$C$22,3,FALSE)</f>
        <v>F1+ / P-1 / A-1</v>
      </c>
      <c r="F31" s="192" t="s">
        <v>46</v>
      </c>
      <c r="G31" s="193" t="s">
        <v>47</v>
      </c>
    </row>
    <row r="32" spans="2:7" ht="24">
      <c r="B32" s="6"/>
      <c r="C32" s="538"/>
      <c r="D32" s="484"/>
      <c r="E32" s="484"/>
      <c r="F32" s="192" t="s">
        <v>36</v>
      </c>
      <c r="G32" s="187" t="s">
        <v>37</v>
      </c>
    </row>
    <row r="33" spans="2:7" ht="24">
      <c r="B33" s="5"/>
      <c r="C33" s="531" t="s">
        <v>450</v>
      </c>
      <c r="D33" s="194"/>
      <c r="E33" s="194"/>
      <c r="F33" s="185" t="s">
        <v>44</v>
      </c>
      <c r="G33" s="186" t="s">
        <v>45</v>
      </c>
    </row>
    <row r="34" spans="2:7" ht="24">
      <c r="B34" s="5"/>
      <c r="C34" s="531"/>
      <c r="D34" s="449" t="str">
        <f>VLOOKUP(C33,'[2]Bloomberg Ratings'!$A$14:$B$22,2,FALSE)</f>
        <v>A / A3     *- / A-</v>
      </c>
      <c r="E34" s="449" t="str">
        <f>VLOOKUP(C33,'[2]Bloomberg Ratings'!$A$14:$C$22,3,FALSE)</f>
        <v>F1 / P-2 / A-2</v>
      </c>
      <c r="F34" s="185" t="s">
        <v>46</v>
      </c>
      <c r="G34" s="186" t="s">
        <v>47</v>
      </c>
    </row>
    <row r="35" spans="2:7" ht="24">
      <c r="B35" s="5"/>
      <c r="C35" s="531"/>
      <c r="D35" s="483"/>
      <c r="E35" s="483"/>
      <c r="F35" s="185" t="s">
        <v>36</v>
      </c>
      <c r="G35" s="186" t="s">
        <v>37</v>
      </c>
    </row>
    <row r="36" spans="2:7">
      <c r="B36" s="7" t="s">
        <v>50</v>
      </c>
      <c r="C36" s="196" t="s">
        <v>49</v>
      </c>
      <c r="D36" s="484" t="str">
        <f>VLOOKUP(C36,'[2]Bloomberg Ratings'!$A$14:$B$22,2,FALSE)</f>
        <v>A+ / Aa3 *- / A+</v>
      </c>
      <c r="E36" s="484" t="str">
        <f>VLOOKUP(C36,'[2]Bloomberg Ratings'!$A$14:$C$22,3,FALSE)</f>
        <v>F1+ / P-1 / A-1</v>
      </c>
      <c r="F36" s="192"/>
      <c r="G36" s="192"/>
    </row>
    <row r="37" spans="2:7" ht="24">
      <c r="B37" s="5" t="s">
        <v>51</v>
      </c>
      <c r="C37" s="197" t="s">
        <v>52</v>
      </c>
      <c r="D37" s="182"/>
      <c r="E37" s="182"/>
      <c r="F37" s="185"/>
      <c r="G37" s="185"/>
    </row>
    <row r="38" spans="2:7" ht="12.75" thickBot="1">
      <c r="B38" s="8" t="s">
        <v>53</v>
      </c>
      <c r="C38" s="198" t="s">
        <v>54</v>
      </c>
      <c r="D38" s="199"/>
      <c r="E38" s="199"/>
      <c r="F38" s="200"/>
      <c r="G38" s="200"/>
    </row>
    <row r="39" spans="2:7">
      <c r="B39" s="532" t="s">
        <v>55</v>
      </c>
      <c r="C39" s="533"/>
      <c r="D39" s="533"/>
      <c r="E39" s="533"/>
      <c r="F39" s="533"/>
      <c r="G39" s="533"/>
    </row>
    <row r="40" spans="2:7">
      <c r="F40" s="201"/>
    </row>
    <row r="55" spans="3:3">
      <c r="C55" s="454"/>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February 2012</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topLeftCell="D1" zoomScaleNormal="100" workbookViewId="0">
      <selection activeCell="B12" sqref="B12"/>
    </sheetView>
  </sheetViews>
  <sheetFormatPr defaultRowHeight="12"/>
  <cols>
    <col min="1" max="1" width="9.140625" style="11"/>
    <col min="2" max="2" width="48.7109375" style="11" customWidth="1"/>
    <col min="3" max="3" width="8.140625" style="11" customWidth="1"/>
    <col min="4" max="8" width="22.140625" style="11" customWidth="1"/>
    <col min="9" max="9" width="58.28515625" style="11" bestFit="1" customWidth="1"/>
    <col min="10" max="11" width="9.140625" style="11"/>
    <col min="12" max="12" width="16.28515625" style="11" bestFit="1" customWidth="1"/>
    <col min="13" max="16384" width="9.140625" style="11"/>
  </cols>
  <sheetData>
    <row r="2" spans="2:12" ht="12.75" thickBot="1">
      <c r="B2" s="84" t="s">
        <v>66</v>
      </c>
      <c r="C2" s="84"/>
      <c r="D2" s="84"/>
      <c r="E2" s="84"/>
      <c r="F2" s="84"/>
      <c r="G2" s="84"/>
      <c r="H2" s="84"/>
      <c r="I2" s="84"/>
      <c r="J2" s="84"/>
      <c r="K2" s="84"/>
      <c r="L2" s="84"/>
    </row>
    <row r="3" spans="2:12" ht="12.75" thickBot="1"/>
    <row r="4" spans="2:12">
      <c r="B4" s="313" t="s">
        <v>67</v>
      </c>
      <c r="C4" s="314"/>
      <c r="D4" s="315"/>
      <c r="E4" s="316"/>
      <c r="G4" s="170"/>
      <c r="I4" s="317" t="s">
        <v>68</v>
      </c>
      <c r="J4" s="318"/>
      <c r="K4" s="318"/>
      <c r="L4" s="319"/>
    </row>
    <row r="5" spans="2:12" ht="12.75" thickBot="1">
      <c r="B5" s="320"/>
      <c r="C5" s="321"/>
      <c r="D5" s="321"/>
      <c r="E5" s="322"/>
      <c r="G5" s="170"/>
      <c r="I5" s="323"/>
      <c r="J5" s="324"/>
      <c r="K5" s="324"/>
      <c r="L5" s="325"/>
    </row>
    <row r="6" spans="2:12">
      <c r="B6" s="222" t="s">
        <v>451</v>
      </c>
      <c r="C6" s="326"/>
      <c r="D6" s="327"/>
      <c r="E6" s="328">
        <v>317012</v>
      </c>
      <c r="I6" s="329" t="str">
        <f>'[3]IR Data'!A10</f>
        <v>Current value of Mortgage Loans in Pool at 05 March 2012</v>
      </c>
      <c r="J6" s="330"/>
      <c r="K6" s="330"/>
      <c r="L6" s="331">
        <f>'[4]IR Data'!C10</f>
        <v>36102894737.669998</v>
      </c>
    </row>
    <row r="7" spans="2:12" ht="12.75" thickBot="1">
      <c r="B7" s="226" t="s">
        <v>452</v>
      </c>
      <c r="C7" s="279"/>
      <c r="D7" s="332"/>
      <c r="E7" s="261">
        <v>36316699225.830002</v>
      </c>
      <c r="I7" s="333" t="str">
        <f>'[3]IR Data'!A11</f>
        <v>Last months Closing Assets at 03 February 2012</v>
      </c>
      <c r="J7" s="334"/>
      <c r="K7" s="334"/>
      <c r="L7" s="335">
        <f>'[4]IR Data'!C11</f>
        <v>26873685169.139999</v>
      </c>
    </row>
    <row r="8" spans="2:12" ht="12.75" thickBot="1">
      <c r="B8" s="42" t="s">
        <v>453</v>
      </c>
      <c r="C8" s="336"/>
      <c r="D8" s="337"/>
      <c r="E8" s="81">
        <v>3.1814290249015997E-2</v>
      </c>
      <c r="I8" s="338" t="str">
        <f>'[3]IR Data'!A12</f>
        <v>Mortgage collections - Interest on 05 March 2012</v>
      </c>
      <c r="J8" s="339"/>
      <c r="K8" s="339"/>
      <c r="L8" s="82">
        <f>'[4]IR Data'!C12</f>
        <v>195798233.54999986</v>
      </c>
    </row>
    <row r="9" spans="2:12">
      <c r="G9" s="170"/>
      <c r="I9" s="340" t="str">
        <f>'[3]IR Data'!A13</f>
        <v>Mortgage collections - Principal (Scheduled) on 05 March 2012</v>
      </c>
      <c r="J9" s="341"/>
      <c r="K9" s="341"/>
      <c r="L9" s="82">
        <f>'[4]IR Data'!C13</f>
        <v>98797445.614152342</v>
      </c>
    </row>
    <row r="10" spans="2:12" ht="12.75" thickBot="1">
      <c r="I10" s="342" t="str">
        <f>'[3]IR Data'!A15</f>
        <v>Mortgage collections - Principal (Unscheduled) on 05 March 2012</v>
      </c>
      <c r="J10" s="343"/>
      <c r="K10" s="343"/>
      <c r="L10" s="83">
        <f>'[4]IR Data'!C15</f>
        <v>627519506.82585168</v>
      </c>
    </row>
    <row r="11" spans="2:12" ht="12.75" customHeight="1">
      <c r="I11" s="540" t="str">
        <f>+"‘The figure above omits a small portion of the pool, roughly "&amp;TEXT('[4]IR Data'!C22,"0.00%")&amp;" of the cover pool, which is recorded on separate data system for which this information is presently unavailable’"</f>
        <v>‘The figure above omits a small portion of the pool, roughly 0.93% of the cover pool, which is recorded on separate data system for which this information is presently unavailable’</v>
      </c>
      <c r="J11" s="540"/>
      <c r="K11" s="540"/>
      <c r="L11" s="540"/>
    </row>
    <row r="12" spans="2:12">
      <c r="I12" s="541"/>
      <c r="J12" s="541"/>
      <c r="K12" s="541"/>
      <c r="L12" s="541"/>
    </row>
    <row r="13" spans="2:12" ht="12.75" thickBot="1"/>
    <row r="14" spans="2:12" ht="24">
      <c r="B14" s="344" t="s">
        <v>493</v>
      </c>
      <c r="C14" s="345"/>
      <c r="D14" s="76" t="s">
        <v>69</v>
      </c>
      <c r="E14" s="76" t="s">
        <v>70</v>
      </c>
      <c r="F14" s="76" t="s">
        <v>71</v>
      </c>
      <c r="G14" s="76" t="s">
        <v>72</v>
      </c>
      <c r="H14" s="87" t="s">
        <v>73</v>
      </c>
    </row>
    <row r="15" spans="2:12" ht="12.75" thickBot="1">
      <c r="B15" s="323"/>
      <c r="C15" s="346"/>
      <c r="D15" s="73"/>
      <c r="E15" s="73" t="s">
        <v>74</v>
      </c>
      <c r="F15" s="73" t="s">
        <v>74</v>
      </c>
      <c r="G15" s="251" t="s">
        <v>75</v>
      </c>
      <c r="H15" s="251" t="s">
        <v>75</v>
      </c>
    </row>
    <row r="16" spans="2:12">
      <c r="B16" s="454" t="s">
        <v>76</v>
      </c>
      <c r="C16" s="43"/>
      <c r="D16" s="347">
        <v>313049</v>
      </c>
      <c r="E16" s="347">
        <v>35834839254.339996</v>
      </c>
      <c r="F16" s="348">
        <v>0</v>
      </c>
      <c r="G16" s="349">
        <v>98.75</v>
      </c>
      <c r="H16" s="350">
        <v>98.67</v>
      </c>
    </row>
    <row r="17" spans="2:9">
      <c r="B17" s="454" t="s">
        <v>77</v>
      </c>
      <c r="C17" s="44"/>
      <c r="D17" s="347">
        <v>3046</v>
      </c>
      <c r="E17" s="347">
        <v>370298255.76999998</v>
      </c>
      <c r="F17" s="348">
        <v>2371875.25</v>
      </c>
      <c r="G17" s="351">
        <v>0.96</v>
      </c>
      <c r="H17" s="352">
        <v>1.02</v>
      </c>
    </row>
    <row r="18" spans="2:9">
      <c r="B18" s="454" t="s">
        <v>78</v>
      </c>
      <c r="C18" s="44"/>
      <c r="D18" s="347">
        <v>854</v>
      </c>
      <c r="E18" s="347">
        <v>103616726.29000001</v>
      </c>
      <c r="F18" s="348">
        <v>1228630.4099999999</v>
      </c>
      <c r="G18" s="351">
        <v>0.27</v>
      </c>
      <c r="H18" s="352">
        <v>0.28999999999999998</v>
      </c>
    </row>
    <row r="19" spans="2:9">
      <c r="B19" s="454" t="s">
        <v>79</v>
      </c>
      <c r="C19" s="44"/>
      <c r="D19" s="347">
        <v>58</v>
      </c>
      <c r="E19" s="347">
        <v>7409312.5800000001</v>
      </c>
      <c r="F19" s="348">
        <v>110470.1</v>
      </c>
      <c r="G19" s="351">
        <v>0.02</v>
      </c>
      <c r="H19" s="352">
        <v>0.02</v>
      </c>
    </row>
    <row r="20" spans="2:9">
      <c r="B20" s="454" t="s">
        <v>80</v>
      </c>
      <c r="C20" s="44"/>
      <c r="D20" s="347">
        <v>0</v>
      </c>
      <c r="E20" s="347">
        <v>0</v>
      </c>
      <c r="F20" s="348">
        <v>0</v>
      </c>
      <c r="G20" s="351">
        <v>0</v>
      </c>
      <c r="H20" s="352">
        <v>0</v>
      </c>
      <c r="I20" s="170"/>
    </row>
    <row r="21" spans="2:9">
      <c r="B21" s="454" t="s">
        <v>81</v>
      </c>
      <c r="C21" s="44"/>
      <c r="D21" s="347">
        <v>0</v>
      </c>
      <c r="E21" s="347">
        <v>0</v>
      </c>
      <c r="F21" s="348">
        <v>0</v>
      </c>
      <c r="G21" s="351">
        <v>0</v>
      </c>
      <c r="H21" s="352">
        <v>0</v>
      </c>
      <c r="I21" s="170"/>
    </row>
    <row r="22" spans="2:9">
      <c r="B22" s="454" t="s">
        <v>82</v>
      </c>
      <c r="C22" s="94"/>
      <c r="D22" s="347">
        <v>0</v>
      </c>
      <c r="E22" s="347">
        <v>0</v>
      </c>
      <c r="F22" s="348">
        <v>0</v>
      </c>
      <c r="G22" s="351">
        <v>0</v>
      </c>
      <c r="H22" s="352">
        <v>0</v>
      </c>
      <c r="I22" s="237"/>
    </row>
    <row r="23" spans="2:9">
      <c r="B23" s="454" t="s">
        <v>83</v>
      </c>
      <c r="C23" s="94"/>
      <c r="D23" s="347">
        <v>0</v>
      </c>
      <c r="E23" s="347">
        <v>0</v>
      </c>
      <c r="F23" s="348">
        <v>0</v>
      </c>
      <c r="G23" s="351">
        <v>0</v>
      </c>
      <c r="H23" s="352">
        <v>0</v>
      </c>
      <c r="I23" s="237"/>
    </row>
    <row r="24" spans="2:9">
      <c r="B24" s="454" t="s">
        <v>84</v>
      </c>
      <c r="C24" s="94"/>
      <c r="D24" s="347">
        <v>1</v>
      </c>
      <c r="E24" s="347">
        <v>13833.01</v>
      </c>
      <c r="F24" s="348">
        <v>734.95</v>
      </c>
      <c r="G24" s="351">
        <v>0</v>
      </c>
      <c r="H24" s="352">
        <v>0</v>
      </c>
      <c r="I24" s="237"/>
    </row>
    <row r="25" spans="2:9">
      <c r="B25" s="454" t="s">
        <v>85</v>
      </c>
      <c r="C25" s="94"/>
      <c r="D25" s="347">
        <v>1</v>
      </c>
      <c r="E25" s="347">
        <v>94566.9</v>
      </c>
      <c r="F25" s="348">
        <v>4320</v>
      </c>
      <c r="G25" s="351">
        <v>0</v>
      </c>
      <c r="H25" s="352">
        <v>0</v>
      </c>
      <c r="I25" s="237"/>
    </row>
    <row r="26" spans="2:9">
      <c r="B26" s="454" t="s">
        <v>86</v>
      </c>
      <c r="C26" s="94"/>
      <c r="D26" s="347">
        <v>1</v>
      </c>
      <c r="E26" s="347">
        <v>127149.59</v>
      </c>
      <c r="F26" s="348">
        <v>4569.66</v>
      </c>
      <c r="G26" s="351">
        <v>0</v>
      </c>
      <c r="H26" s="352">
        <v>0</v>
      </c>
      <c r="I26" s="237"/>
    </row>
    <row r="27" spans="2:9">
      <c r="B27" s="454" t="s">
        <v>87</v>
      </c>
      <c r="C27" s="94"/>
      <c r="D27" s="347">
        <v>0</v>
      </c>
      <c r="E27" s="347">
        <v>0</v>
      </c>
      <c r="F27" s="348">
        <v>0</v>
      </c>
      <c r="G27" s="351">
        <v>0</v>
      </c>
      <c r="H27" s="352">
        <v>0</v>
      </c>
      <c r="I27" s="237"/>
    </row>
    <row r="28" spans="2:9" ht="12.75" thickBot="1">
      <c r="B28" s="454" t="s">
        <v>88</v>
      </c>
      <c r="C28" s="95"/>
      <c r="D28" s="347">
        <v>2</v>
      </c>
      <c r="E28" s="347">
        <v>300127.34999999998</v>
      </c>
      <c r="F28" s="348">
        <v>11925.65</v>
      </c>
      <c r="G28" s="351">
        <v>0</v>
      </c>
      <c r="H28" s="352">
        <v>0</v>
      </c>
      <c r="I28" s="237"/>
    </row>
    <row r="29" spans="2:9" ht="12.75" thickBot="1">
      <c r="B29" s="353" t="s">
        <v>89</v>
      </c>
      <c r="C29" s="354"/>
      <c r="D29" s="85">
        <v>317012</v>
      </c>
      <c r="E29" s="85">
        <v>36316699225.830002</v>
      </c>
      <c r="F29" s="85">
        <v>3732526.0200000005</v>
      </c>
      <c r="G29" s="463">
        <v>100</v>
      </c>
      <c r="H29" s="464">
        <v>100</v>
      </c>
      <c r="I29" s="237"/>
    </row>
    <row r="30" spans="2:9">
      <c r="B30" s="539"/>
      <c r="C30" s="539"/>
      <c r="D30" s="539"/>
      <c r="E30" s="539"/>
      <c r="F30" s="539"/>
      <c r="G30" s="539"/>
      <c r="H30" s="539"/>
      <c r="I30" s="237"/>
    </row>
    <row r="31" spans="2:9" ht="12.75" thickBot="1">
      <c r="B31" s="170"/>
      <c r="C31" s="170"/>
      <c r="D31" s="170"/>
      <c r="E31" s="170"/>
      <c r="F31" s="170"/>
      <c r="G31" s="273"/>
      <c r="H31" s="273"/>
      <c r="I31" s="237"/>
    </row>
    <row r="32" spans="2:9">
      <c r="B32" s="542" t="s">
        <v>472</v>
      </c>
      <c r="C32" s="77"/>
      <c r="D32" s="288" t="s">
        <v>69</v>
      </c>
      <c r="E32" s="76" t="s">
        <v>90</v>
      </c>
      <c r="F32" s="170"/>
      <c r="G32" s="273"/>
      <c r="H32" s="273"/>
      <c r="I32" s="237"/>
    </row>
    <row r="33" spans="2:9" ht="12.75" thickBot="1">
      <c r="B33" s="543"/>
      <c r="C33" s="91"/>
      <c r="D33" s="355"/>
      <c r="E33" s="251" t="s">
        <v>74</v>
      </c>
      <c r="F33" s="170"/>
      <c r="G33" s="273"/>
      <c r="H33" s="273"/>
      <c r="I33" s="237"/>
    </row>
    <row r="34" spans="2:9">
      <c r="B34" s="222"/>
      <c r="C34" s="43"/>
      <c r="D34" s="356"/>
      <c r="E34" s="357"/>
      <c r="F34" s="170"/>
      <c r="G34" s="358"/>
      <c r="H34" s="358"/>
      <c r="I34" s="237"/>
    </row>
    <row r="35" spans="2:9">
      <c r="B35" s="226" t="s">
        <v>91</v>
      </c>
      <c r="C35" s="44"/>
      <c r="D35" s="359">
        <v>13</v>
      </c>
      <c r="E35" s="359">
        <v>1899832.92</v>
      </c>
      <c r="F35" s="237"/>
      <c r="H35" s="358"/>
      <c r="I35" s="237"/>
    </row>
    <row r="36" spans="2:9">
      <c r="B36" s="226" t="s">
        <v>92</v>
      </c>
      <c r="C36" s="44"/>
      <c r="D36" s="359">
        <v>3736</v>
      </c>
      <c r="E36" s="359">
        <v>432354422.61000001</v>
      </c>
      <c r="F36" s="237"/>
      <c r="H36" s="358"/>
      <c r="I36" s="170"/>
    </row>
    <row r="37" spans="2:9" ht="12.75" thickBot="1">
      <c r="B37" s="42"/>
      <c r="C37" s="360"/>
      <c r="D37" s="361"/>
      <c r="E37" s="362"/>
      <c r="F37" s="170"/>
      <c r="G37" s="363"/>
      <c r="H37" s="363"/>
      <c r="I37" s="170"/>
    </row>
    <row r="38" spans="2:9">
      <c r="B38" s="31" t="s">
        <v>93</v>
      </c>
      <c r="C38" s="364"/>
      <c r="D38" s="364"/>
      <c r="E38" s="170"/>
      <c r="F38" s="170"/>
      <c r="G38" s="363"/>
      <c r="H38" s="363"/>
      <c r="I38" s="170"/>
    </row>
    <row r="39" spans="2:9" ht="12.75" thickBot="1">
      <c r="B39" s="279"/>
      <c r="C39" s="363"/>
      <c r="D39" s="365"/>
      <c r="E39" s="365"/>
      <c r="F39" s="366"/>
      <c r="G39" s="363"/>
      <c r="H39" s="363"/>
      <c r="I39" s="170"/>
    </row>
    <row r="40" spans="2:9">
      <c r="B40" s="542" t="s">
        <v>473</v>
      </c>
      <c r="C40" s="77"/>
      <c r="D40" s="288" t="s">
        <v>69</v>
      </c>
      <c r="E40" s="76" t="s">
        <v>94</v>
      </c>
      <c r="F40" s="366"/>
      <c r="G40" s="363"/>
      <c r="H40" s="363"/>
      <c r="I40" s="170"/>
    </row>
    <row r="41" spans="2:9" ht="12.75" thickBot="1">
      <c r="B41" s="543"/>
      <c r="C41" s="91"/>
      <c r="D41" s="355"/>
      <c r="E41" s="251" t="s">
        <v>74</v>
      </c>
      <c r="F41" s="366"/>
      <c r="G41" s="363"/>
      <c r="H41" s="363"/>
      <c r="I41" s="170"/>
    </row>
    <row r="42" spans="2:9">
      <c r="B42" s="367"/>
      <c r="C42" s="43"/>
      <c r="D42" s="368"/>
      <c r="E42" s="369"/>
      <c r="F42" s="366"/>
      <c r="G42" s="363"/>
      <c r="H42" s="363"/>
      <c r="I42" s="170"/>
    </row>
    <row r="43" spans="2:9">
      <c r="B43" s="226" t="s">
        <v>95</v>
      </c>
      <c r="C43" s="44"/>
      <c r="D43" s="359">
        <v>0</v>
      </c>
      <c r="E43" s="359">
        <v>0</v>
      </c>
      <c r="G43" s="363"/>
      <c r="H43" s="363"/>
      <c r="I43" s="170"/>
    </row>
    <row r="44" spans="2:9">
      <c r="B44" s="226" t="s">
        <v>96</v>
      </c>
      <c r="C44" s="44"/>
      <c r="D44" s="359">
        <v>0</v>
      </c>
      <c r="E44" s="359">
        <v>0</v>
      </c>
      <c r="G44" s="363"/>
      <c r="H44" s="363"/>
      <c r="I44" s="170"/>
    </row>
    <row r="45" spans="2:9">
      <c r="B45" s="226" t="s">
        <v>97</v>
      </c>
      <c r="C45" s="44"/>
      <c r="D45" s="359">
        <v>0</v>
      </c>
      <c r="E45" s="359">
        <v>0</v>
      </c>
      <c r="G45" s="363"/>
      <c r="H45" s="363"/>
      <c r="I45" s="170"/>
    </row>
    <row r="46" spans="2:9" ht="12.75" thickBot="1">
      <c r="B46" s="370"/>
      <c r="C46" s="360"/>
      <c r="D46" s="371"/>
      <c r="E46" s="372"/>
      <c r="F46" s="363"/>
      <c r="G46" s="363"/>
      <c r="H46" s="363"/>
      <c r="I46" s="170"/>
    </row>
    <row r="47" spans="2:9" ht="12.75" thickBot="1">
      <c r="B47" s="170"/>
      <c r="C47" s="170"/>
      <c r="D47" s="170"/>
      <c r="E47" s="170"/>
      <c r="F47" s="363"/>
      <c r="G47" s="363"/>
      <c r="H47" s="363"/>
      <c r="I47" s="170"/>
    </row>
    <row r="48" spans="2:9">
      <c r="B48" s="542" t="s">
        <v>474</v>
      </c>
      <c r="C48" s="77"/>
      <c r="D48" s="288" t="s">
        <v>69</v>
      </c>
      <c r="E48" s="76" t="s">
        <v>70</v>
      </c>
      <c r="F48" s="363"/>
      <c r="G48" s="363"/>
      <c r="H48" s="363"/>
      <c r="I48" s="170"/>
    </row>
    <row r="49" spans="2:9" ht="12.75" thickBot="1">
      <c r="B49" s="543"/>
      <c r="C49" s="75"/>
      <c r="D49" s="73"/>
      <c r="E49" s="73" t="s">
        <v>74</v>
      </c>
      <c r="F49" s="363"/>
      <c r="G49" s="363"/>
      <c r="H49" s="363"/>
      <c r="I49" s="170"/>
    </row>
    <row r="50" spans="2:9">
      <c r="B50" s="373"/>
      <c r="C50" s="374"/>
      <c r="D50" s="375"/>
      <c r="E50" s="376"/>
      <c r="F50" s="363"/>
      <c r="G50" s="363"/>
      <c r="H50" s="363"/>
      <c r="I50" s="170"/>
    </row>
    <row r="51" spans="2:9">
      <c r="B51" s="226" t="s">
        <v>98</v>
      </c>
      <c r="C51" s="44"/>
      <c r="D51" s="359">
        <v>0</v>
      </c>
      <c r="E51" s="359">
        <v>0</v>
      </c>
      <c r="G51" s="363"/>
      <c r="H51" s="363"/>
      <c r="I51" s="170"/>
    </row>
    <row r="52" spans="2:9">
      <c r="B52" s="226"/>
      <c r="C52" s="44"/>
      <c r="D52" s="377"/>
      <c r="E52" s="378"/>
      <c r="F52" s="363"/>
      <c r="G52" s="363"/>
      <c r="H52" s="363"/>
      <c r="I52" s="170"/>
    </row>
    <row r="53" spans="2:9">
      <c r="B53" s="226" t="s">
        <v>99</v>
      </c>
      <c r="C53" s="44"/>
      <c r="D53" s="359">
        <v>0</v>
      </c>
      <c r="E53" s="359">
        <v>0</v>
      </c>
      <c r="G53" s="363"/>
      <c r="H53" s="363"/>
      <c r="I53" s="170"/>
    </row>
    <row r="54" spans="2:9">
      <c r="B54" s="226" t="s">
        <v>100</v>
      </c>
      <c r="C54" s="44"/>
      <c r="D54" s="359">
        <v>0</v>
      </c>
      <c r="E54" s="359">
        <v>0</v>
      </c>
      <c r="G54" s="363"/>
      <c r="H54" s="363"/>
      <c r="I54" s="170"/>
    </row>
    <row r="55" spans="2:9">
      <c r="B55" s="226" t="s">
        <v>101</v>
      </c>
      <c r="C55" s="44"/>
      <c r="D55" s="359">
        <v>0</v>
      </c>
      <c r="E55" s="359">
        <v>0</v>
      </c>
      <c r="I55" s="170"/>
    </row>
    <row r="56" spans="2:9">
      <c r="B56" s="226"/>
      <c r="C56" s="44"/>
      <c r="D56" s="377"/>
      <c r="E56" s="378"/>
      <c r="F56" s="363"/>
      <c r="G56" s="363"/>
      <c r="H56" s="363"/>
      <c r="I56" s="170"/>
    </row>
    <row r="57" spans="2:9">
      <c r="B57" s="226" t="s">
        <v>102</v>
      </c>
      <c r="C57" s="44"/>
      <c r="D57" s="359">
        <v>0</v>
      </c>
      <c r="E57" s="359">
        <v>0</v>
      </c>
      <c r="G57" s="363"/>
      <c r="H57" s="363"/>
      <c r="I57" s="170"/>
    </row>
    <row r="58" spans="2:9" ht="12.75" thickBot="1">
      <c r="B58" s="42"/>
      <c r="C58" s="360"/>
      <c r="D58" s="379"/>
      <c r="E58" s="380"/>
      <c r="F58" s="363"/>
      <c r="G58" s="363"/>
      <c r="H58" s="363"/>
      <c r="I58" s="170"/>
    </row>
    <row r="59" spans="2:9">
      <c r="I59" s="170"/>
    </row>
    <row r="60" spans="2:9">
      <c r="I60" s="170"/>
    </row>
    <row r="62" spans="2:9">
      <c r="I62" s="170"/>
    </row>
    <row r="63" spans="2:9">
      <c r="I63" s="170"/>
    </row>
    <row r="64" spans="2:9">
      <c r="I64" s="170"/>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3" orientation="landscape" r:id="rId1"/>
  <headerFooter>
    <oddHeader>&amp;CCovered Bond Investors' Report - February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topLeftCell="G10" zoomScaleNormal="100" workbookViewId="0">
      <selection activeCell="J14" sqref="J14"/>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58.140625" style="11" bestFit="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87" t="s">
        <v>103</v>
      </c>
      <c r="C2" s="77"/>
      <c r="D2" s="288" t="s">
        <v>69</v>
      </c>
      <c r="E2" s="76" t="s">
        <v>75</v>
      </c>
      <c r="F2" s="287" t="s">
        <v>70</v>
      </c>
      <c r="G2" s="76" t="s">
        <v>75</v>
      </c>
      <c r="I2" s="220"/>
      <c r="J2" s="76" t="s">
        <v>105</v>
      </c>
      <c r="K2" s="87" t="s">
        <v>70</v>
      </c>
    </row>
    <row r="3" spans="2:12" ht="13.5" thickBot="1">
      <c r="B3" s="72" t="s">
        <v>106</v>
      </c>
      <c r="C3" s="75"/>
      <c r="D3" s="74" t="s">
        <v>107</v>
      </c>
      <c r="E3" s="73" t="s">
        <v>108</v>
      </c>
      <c r="F3" s="72" t="s">
        <v>74</v>
      </c>
      <c r="G3" s="73" t="s">
        <v>109</v>
      </c>
      <c r="I3" s="90" t="s">
        <v>104</v>
      </c>
      <c r="J3" s="221" t="s">
        <v>110</v>
      </c>
      <c r="K3" s="221" t="s">
        <v>110</v>
      </c>
    </row>
    <row r="4" spans="2:12" ht="13.5" thickBot="1">
      <c r="B4" s="550" t="s">
        <v>111</v>
      </c>
      <c r="C4" s="551"/>
      <c r="D4" s="79">
        <v>1618</v>
      </c>
      <c r="E4" s="71">
        <v>0.51</v>
      </c>
      <c r="F4" s="223">
        <v>80041888.909999996</v>
      </c>
      <c r="G4" s="224">
        <v>0.22</v>
      </c>
      <c r="I4" s="72"/>
      <c r="J4" s="225"/>
      <c r="K4" s="73" t="s">
        <v>74</v>
      </c>
    </row>
    <row r="5" spans="2:12">
      <c r="B5" s="552" t="s">
        <v>112</v>
      </c>
      <c r="C5" s="553"/>
      <c r="D5" s="227">
        <v>127743</v>
      </c>
      <c r="E5" s="228">
        <v>40.299999999999997</v>
      </c>
      <c r="F5" s="229">
        <v>14980654283.959999</v>
      </c>
      <c r="G5" s="230">
        <v>41.25</v>
      </c>
      <c r="I5" s="222" t="s">
        <v>113</v>
      </c>
      <c r="J5" s="231">
        <v>80291</v>
      </c>
      <c r="K5" s="232">
        <v>10006367732.58</v>
      </c>
    </row>
    <row r="6" spans="2:12">
      <c r="B6" s="552" t="s">
        <v>114</v>
      </c>
      <c r="C6" s="553"/>
      <c r="D6" s="227">
        <v>90070</v>
      </c>
      <c r="E6" s="228">
        <v>28.41</v>
      </c>
      <c r="F6" s="229">
        <v>11454015811.07</v>
      </c>
      <c r="G6" s="230">
        <v>31.54</v>
      </c>
      <c r="I6" s="312" t="s">
        <v>447</v>
      </c>
      <c r="J6" s="233">
        <v>2506</v>
      </c>
      <c r="K6" s="233">
        <v>228432677.33584809</v>
      </c>
      <c r="L6" s="234"/>
    </row>
    <row r="7" spans="2:12" ht="13.5" thickBot="1">
      <c r="B7" s="552" t="s">
        <v>115</v>
      </c>
      <c r="C7" s="553"/>
      <c r="D7" s="227">
        <v>97565</v>
      </c>
      <c r="E7" s="228">
        <v>30.779999999999998</v>
      </c>
      <c r="F7" s="229">
        <v>9801991770.4300003</v>
      </c>
      <c r="G7" s="230">
        <v>26.990000000000002</v>
      </c>
      <c r="I7" s="42" t="s">
        <v>116</v>
      </c>
      <c r="J7" s="235">
        <v>3290</v>
      </c>
      <c r="K7" s="235">
        <v>399086829.49000359</v>
      </c>
      <c r="L7" s="234"/>
    </row>
    <row r="8" spans="2:12" ht="13.5" thickBot="1">
      <c r="B8" s="446" t="s">
        <v>117</v>
      </c>
      <c r="C8" s="447"/>
      <c r="D8" s="227">
        <v>16</v>
      </c>
      <c r="E8" s="228">
        <v>0.01</v>
      </c>
      <c r="F8" s="229">
        <v>-4528.54</v>
      </c>
      <c r="G8" s="230">
        <v>0</v>
      </c>
      <c r="I8" s="236"/>
      <c r="J8" s="236"/>
      <c r="K8" s="236"/>
      <c r="L8" s="237"/>
    </row>
    <row r="9" spans="2:12" ht="13.5" thickBot="1">
      <c r="B9" s="554" t="s">
        <v>89</v>
      </c>
      <c r="C9" s="555"/>
      <c r="D9" s="238">
        <v>317012</v>
      </c>
      <c r="E9" s="239">
        <v>100</v>
      </c>
      <c r="F9" s="240">
        <v>36316699225.830002</v>
      </c>
      <c r="G9" s="241">
        <v>100</v>
      </c>
      <c r="I9" s="242"/>
      <c r="J9" s="242"/>
      <c r="K9" s="242"/>
      <c r="L9" s="237"/>
    </row>
    <row r="10" spans="2:12">
      <c r="B10" s="556"/>
      <c r="C10" s="556"/>
      <c r="D10" s="243"/>
      <c r="E10" s="244"/>
      <c r="F10" s="243"/>
      <c r="G10" s="244"/>
      <c r="I10" s="242"/>
      <c r="J10" s="245"/>
      <c r="K10" s="242"/>
      <c r="L10" s="237"/>
    </row>
    <row r="11" spans="2:12" ht="13.5" thickBot="1">
      <c r="B11" s="549"/>
      <c r="C11" s="549"/>
      <c r="D11" s="549"/>
      <c r="E11" s="549"/>
      <c r="F11" s="549"/>
      <c r="G11" s="549"/>
      <c r="I11" s="246"/>
      <c r="J11" s="246"/>
      <c r="K11" s="247"/>
    </row>
    <row r="12" spans="2:12" ht="24">
      <c r="B12" s="289" t="s">
        <v>354</v>
      </c>
      <c r="C12" s="77"/>
      <c r="D12" s="288" t="s">
        <v>69</v>
      </c>
      <c r="E12" s="87" t="s">
        <v>75</v>
      </c>
      <c r="F12" s="289" t="s">
        <v>70</v>
      </c>
      <c r="G12" s="87" t="s">
        <v>75</v>
      </c>
      <c r="H12" s="165"/>
      <c r="I12" s="248" t="s">
        <v>118</v>
      </c>
      <c r="J12" s="248" t="s">
        <v>119</v>
      </c>
      <c r="K12" s="248" t="s">
        <v>120</v>
      </c>
      <c r="L12" s="249" t="s">
        <v>121</v>
      </c>
    </row>
    <row r="13" spans="2:12" ht="13.5" thickBot="1">
      <c r="B13" s="250" t="s">
        <v>106</v>
      </c>
      <c r="C13" s="91"/>
      <c r="D13" s="74" t="s">
        <v>107</v>
      </c>
      <c r="E13" s="251" t="s">
        <v>108</v>
      </c>
      <c r="F13" s="250" t="s">
        <v>74</v>
      </c>
      <c r="G13" s="251" t="s">
        <v>109</v>
      </c>
      <c r="H13" s="252"/>
      <c r="I13" s="253"/>
      <c r="J13" s="253" t="s">
        <v>75</v>
      </c>
      <c r="K13" s="253" t="s">
        <v>75</v>
      </c>
      <c r="L13" s="254" t="s">
        <v>75</v>
      </c>
    </row>
    <row r="14" spans="2:12" ht="13.5" thickBot="1">
      <c r="B14" s="445" t="s">
        <v>122</v>
      </c>
      <c r="C14" s="88"/>
      <c r="D14" s="255">
        <v>115259</v>
      </c>
      <c r="E14" s="224">
        <v>36.36</v>
      </c>
      <c r="F14" s="256">
        <v>16607175858.09</v>
      </c>
      <c r="G14" s="224">
        <v>45.73</v>
      </c>
      <c r="H14" s="257"/>
      <c r="I14" s="258" t="s">
        <v>124</v>
      </c>
      <c r="J14" s="259"/>
      <c r="K14" s="259"/>
      <c r="L14" s="260"/>
    </row>
    <row r="15" spans="2:12" ht="13.5" thickBot="1">
      <c r="B15" s="42" t="s">
        <v>123</v>
      </c>
      <c r="C15" s="89"/>
      <c r="D15" s="261">
        <v>201753</v>
      </c>
      <c r="E15" s="230">
        <v>63.64</v>
      </c>
      <c r="F15" s="262">
        <v>19709523367.740002</v>
      </c>
      <c r="G15" s="230">
        <v>54.27</v>
      </c>
      <c r="I15" s="263" t="s">
        <v>125</v>
      </c>
      <c r="J15" s="264">
        <v>2.7027069338226056E-2</v>
      </c>
      <c r="K15" s="264">
        <v>7.8223788901429114E-2</v>
      </c>
      <c r="L15" s="264">
        <v>0.28121450556239225</v>
      </c>
    </row>
    <row r="16" spans="2:12" ht="13.5" thickBot="1">
      <c r="B16" s="448" t="s">
        <v>89</v>
      </c>
      <c r="C16" s="45"/>
      <c r="D16" s="265">
        <v>317012</v>
      </c>
      <c r="E16" s="266">
        <v>100</v>
      </c>
      <c r="F16" s="265">
        <v>36316699225.830002</v>
      </c>
      <c r="G16" s="266">
        <v>100</v>
      </c>
      <c r="I16" s="263" t="s">
        <v>126</v>
      </c>
      <c r="J16" s="264">
        <v>2.8551488224102747E-2</v>
      </c>
      <c r="K16" s="264">
        <v>7.8258239748314362E-2</v>
      </c>
      <c r="L16" s="264">
        <v>0.28078673488940575</v>
      </c>
    </row>
    <row r="17" spans="2:12" ht="13.5" thickBot="1">
      <c r="B17" s="31"/>
      <c r="C17" s="267"/>
      <c r="D17" s="268"/>
      <c r="E17" s="269"/>
      <c r="F17" s="268"/>
      <c r="G17" s="269"/>
      <c r="I17" s="258" t="s">
        <v>127</v>
      </c>
      <c r="J17" s="270"/>
      <c r="K17" s="271"/>
      <c r="L17" s="272"/>
    </row>
    <row r="18" spans="2:12" ht="13.5" thickBot="1">
      <c r="H18" s="273"/>
      <c r="I18" s="263" t="s">
        <v>125</v>
      </c>
      <c r="J18" s="274">
        <v>2.3358523984270838E-2</v>
      </c>
      <c r="K18" s="274">
        <v>6.932437883430298E-2</v>
      </c>
      <c r="L18" s="274">
        <v>0.2596047379275721</v>
      </c>
    </row>
    <row r="19" spans="2:12" ht="13.5" thickBot="1">
      <c r="B19" s="287" t="s">
        <v>128</v>
      </c>
      <c r="C19" s="77"/>
      <c r="D19" s="288" t="s">
        <v>69</v>
      </c>
      <c r="E19" s="76" t="s">
        <v>75</v>
      </c>
      <c r="F19" s="287" t="s">
        <v>70</v>
      </c>
      <c r="G19" s="76" t="s">
        <v>75</v>
      </c>
      <c r="H19" s="273"/>
      <c r="I19" s="275" t="s">
        <v>126</v>
      </c>
      <c r="J19" s="276">
        <v>2.5763975262383405E-2</v>
      </c>
      <c r="K19" s="276">
        <v>7.0571919099915892E-2</v>
      </c>
      <c r="L19" s="276">
        <v>0.26194689862576426</v>
      </c>
    </row>
    <row r="20" spans="2:12" ht="13.5" thickBot="1">
      <c r="B20" s="250" t="s">
        <v>106</v>
      </c>
      <c r="C20" s="91"/>
      <c r="D20" s="74" t="s">
        <v>107</v>
      </c>
      <c r="E20" s="73" t="s">
        <v>108</v>
      </c>
      <c r="F20" s="72" t="s">
        <v>74</v>
      </c>
      <c r="G20" s="73" t="s">
        <v>109</v>
      </c>
      <c r="H20" s="252"/>
      <c r="I20" s="31" t="s">
        <v>464</v>
      </c>
      <c r="J20" s="277"/>
      <c r="K20" s="277"/>
      <c r="L20" s="277"/>
    </row>
    <row r="21" spans="2:12">
      <c r="B21" s="445" t="s">
        <v>129</v>
      </c>
      <c r="C21" s="43"/>
      <c r="D21" s="278">
        <v>166433</v>
      </c>
      <c r="E21" s="230">
        <v>52.5</v>
      </c>
      <c r="F21" s="256">
        <v>17882075196.18</v>
      </c>
      <c r="G21" s="230">
        <v>49.24</v>
      </c>
      <c r="H21" s="257"/>
      <c r="J21" s="280"/>
      <c r="K21" s="281"/>
      <c r="L21" s="280"/>
    </row>
    <row r="22" spans="2:12">
      <c r="B22" s="446" t="s">
        <v>130</v>
      </c>
      <c r="C22" s="44"/>
      <c r="D22" s="282">
        <v>140099</v>
      </c>
      <c r="E22" s="230">
        <v>44.19</v>
      </c>
      <c r="F22" s="262">
        <v>18099002896.049999</v>
      </c>
      <c r="G22" s="230">
        <v>49.84</v>
      </c>
      <c r="I22" s="279"/>
      <c r="J22" s="280"/>
      <c r="K22" s="281"/>
      <c r="L22" s="280"/>
    </row>
    <row r="23" spans="2:12" ht="13.5" thickBot="1">
      <c r="B23" s="446" t="s">
        <v>117</v>
      </c>
      <c r="C23" s="44"/>
      <c r="D23" s="282">
        <v>10480</v>
      </c>
      <c r="E23" s="230">
        <v>3.31</v>
      </c>
      <c r="F23" s="262">
        <v>335621133.60000002</v>
      </c>
      <c r="G23" s="230">
        <v>0.92</v>
      </c>
      <c r="I23" s="279"/>
    </row>
    <row r="24" spans="2:12" ht="13.5" thickBot="1">
      <c r="B24" s="448" t="s">
        <v>89</v>
      </c>
      <c r="C24" s="46"/>
      <c r="D24" s="92">
        <v>317012</v>
      </c>
      <c r="E24" s="283">
        <v>100</v>
      </c>
      <c r="F24" s="86">
        <v>36316699225.830002</v>
      </c>
      <c r="G24" s="283">
        <v>100</v>
      </c>
    </row>
    <row r="25" spans="2:12">
      <c r="B25" s="31"/>
      <c r="C25" s="284"/>
      <c r="D25" s="285"/>
      <c r="E25" s="286"/>
      <c r="F25" s="285"/>
      <c r="G25" s="286"/>
    </row>
    <row r="26" spans="2:12" ht="12.75" customHeight="1" thickBot="1">
      <c r="H26" s="273"/>
    </row>
    <row r="27" spans="2:12" ht="13.5" customHeight="1">
      <c r="B27" s="544" t="s">
        <v>131</v>
      </c>
      <c r="C27" s="545"/>
      <c r="D27" s="288" t="s">
        <v>69</v>
      </c>
      <c r="E27" s="76" t="s">
        <v>75</v>
      </c>
      <c r="F27" s="287" t="s">
        <v>70</v>
      </c>
      <c r="G27" s="76" t="s">
        <v>75</v>
      </c>
      <c r="I27" s="542" t="s">
        <v>132</v>
      </c>
      <c r="J27" s="546"/>
    </row>
    <row r="28" spans="2:12" ht="13.5" thickBot="1">
      <c r="B28" s="72" t="s">
        <v>74</v>
      </c>
      <c r="C28" s="75"/>
      <c r="D28" s="74" t="s">
        <v>107</v>
      </c>
      <c r="E28" s="73" t="s">
        <v>108</v>
      </c>
      <c r="F28" s="72" t="s">
        <v>74</v>
      </c>
      <c r="G28" s="73" t="s">
        <v>109</v>
      </c>
      <c r="I28" s="547"/>
      <c r="J28" s="548"/>
    </row>
    <row r="29" spans="2:12">
      <c r="B29" s="78" t="s">
        <v>133</v>
      </c>
      <c r="C29" s="93"/>
      <c r="D29" s="80">
        <v>68763</v>
      </c>
      <c r="E29" s="293">
        <v>21.69</v>
      </c>
      <c r="F29" s="80">
        <v>1853527144.27</v>
      </c>
      <c r="G29" s="293">
        <v>5.0999999999999996</v>
      </c>
      <c r="I29" s="294" t="s">
        <v>134</v>
      </c>
      <c r="J29" s="295">
        <v>4.24E-2</v>
      </c>
    </row>
    <row r="30" spans="2:12">
      <c r="B30" s="296" t="s">
        <v>135</v>
      </c>
      <c r="C30" s="94"/>
      <c r="D30" s="297">
        <v>92215</v>
      </c>
      <c r="E30" s="167">
        <v>29.09</v>
      </c>
      <c r="F30" s="297">
        <v>6941464116.9700003</v>
      </c>
      <c r="G30" s="167">
        <v>19.11</v>
      </c>
      <c r="I30" s="298" t="s">
        <v>136</v>
      </c>
      <c r="J30" s="299">
        <v>39874</v>
      </c>
    </row>
    <row r="31" spans="2:12">
      <c r="B31" s="296" t="s">
        <v>137</v>
      </c>
      <c r="C31" s="94"/>
      <c r="D31" s="297">
        <v>76663</v>
      </c>
      <c r="E31" s="167">
        <v>24.18</v>
      </c>
      <c r="F31" s="297">
        <v>9421468337.3700008</v>
      </c>
      <c r="G31" s="167">
        <v>25.94</v>
      </c>
      <c r="I31" s="298" t="s">
        <v>138</v>
      </c>
      <c r="J31" s="300">
        <v>4.6899999999999997E-2</v>
      </c>
      <c r="K31" s="301"/>
    </row>
    <row r="32" spans="2:12" ht="13.5" thickBot="1">
      <c r="B32" s="296" t="s">
        <v>139</v>
      </c>
      <c r="C32" s="94"/>
      <c r="D32" s="297">
        <v>40917</v>
      </c>
      <c r="E32" s="167">
        <v>12.91</v>
      </c>
      <c r="F32" s="297">
        <v>7018742722.1300001</v>
      </c>
      <c r="G32" s="167">
        <v>19.329999999999998</v>
      </c>
      <c r="I32" s="302" t="s">
        <v>140</v>
      </c>
      <c r="J32" s="303">
        <v>39846</v>
      </c>
      <c r="K32" s="301"/>
    </row>
    <row r="33" spans="2:11">
      <c r="B33" s="296" t="s">
        <v>141</v>
      </c>
      <c r="C33" s="94"/>
      <c r="D33" s="297">
        <v>18412</v>
      </c>
      <c r="E33" s="167">
        <v>5.81</v>
      </c>
      <c r="F33" s="297">
        <v>4070361662.46</v>
      </c>
      <c r="G33" s="167">
        <v>11.21</v>
      </c>
    </row>
    <row r="34" spans="2:11">
      <c r="B34" s="296" t="s">
        <v>142</v>
      </c>
      <c r="C34" s="94"/>
      <c r="D34" s="297">
        <v>8400</v>
      </c>
      <c r="E34" s="167">
        <v>2.65</v>
      </c>
      <c r="F34" s="297">
        <v>2279805058.9099998</v>
      </c>
      <c r="G34" s="167">
        <v>6.28</v>
      </c>
    </row>
    <row r="35" spans="2:11">
      <c r="B35" s="296" t="s">
        <v>143</v>
      </c>
      <c r="C35" s="94"/>
      <c r="D35" s="297">
        <v>4622</v>
      </c>
      <c r="E35" s="167">
        <v>1.46</v>
      </c>
      <c r="F35" s="297">
        <v>1485373498.3299999</v>
      </c>
      <c r="G35" s="167">
        <v>4.09</v>
      </c>
      <c r="I35" s="304"/>
      <c r="J35" s="304"/>
      <c r="K35" s="305"/>
    </row>
    <row r="36" spans="2:11">
      <c r="B36" s="296" t="s">
        <v>144</v>
      </c>
      <c r="C36" s="94"/>
      <c r="D36" s="297">
        <v>2498</v>
      </c>
      <c r="E36" s="167">
        <v>0.79</v>
      </c>
      <c r="F36" s="297">
        <v>927768632.25</v>
      </c>
      <c r="G36" s="167">
        <v>2.5499999999999998</v>
      </c>
      <c r="I36" s="304"/>
      <c r="J36" s="304"/>
      <c r="K36" s="305"/>
    </row>
    <row r="37" spans="2:11">
      <c r="B37" s="296" t="s">
        <v>145</v>
      </c>
      <c r="C37" s="94"/>
      <c r="D37" s="297">
        <v>1592</v>
      </c>
      <c r="E37" s="167">
        <v>0.5</v>
      </c>
      <c r="F37" s="297">
        <v>671076751.64999998</v>
      </c>
      <c r="G37" s="167">
        <v>1.85</v>
      </c>
      <c r="I37" s="306"/>
      <c r="J37" s="307"/>
      <c r="K37" s="267"/>
    </row>
    <row r="38" spans="2:11">
      <c r="B38" s="296" t="s">
        <v>146</v>
      </c>
      <c r="C38" s="94"/>
      <c r="D38" s="297">
        <v>1123</v>
      </c>
      <c r="E38" s="167">
        <v>0.35</v>
      </c>
      <c r="F38" s="297">
        <v>530309169.12</v>
      </c>
      <c r="G38" s="167">
        <v>1.46</v>
      </c>
      <c r="I38" s="306"/>
      <c r="J38" s="308"/>
      <c r="K38" s="267"/>
    </row>
    <row r="39" spans="2:11">
      <c r="B39" s="296" t="s">
        <v>147</v>
      </c>
      <c r="C39" s="94"/>
      <c r="D39" s="297">
        <v>684</v>
      </c>
      <c r="E39" s="167">
        <v>0.22</v>
      </c>
      <c r="F39" s="297">
        <v>353809655.63999999</v>
      </c>
      <c r="G39" s="167">
        <v>0.97</v>
      </c>
      <c r="I39" s="306"/>
      <c r="J39" s="307"/>
      <c r="K39" s="267"/>
    </row>
    <row r="40" spans="2:11">
      <c r="B40" s="296" t="s">
        <v>148</v>
      </c>
      <c r="C40" s="94"/>
      <c r="D40" s="297">
        <v>338</v>
      </c>
      <c r="E40" s="167">
        <v>0.11</v>
      </c>
      <c r="F40" s="297">
        <v>192401242.96000001</v>
      </c>
      <c r="G40" s="167">
        <v>0.53</v>
      </c>
      <c r="J40" s="308"/>
      <c r="K40" s="267"/>
    </row>
    <row r="41" spans="2:11">
      <c r="B41" s="296" t="s">
        <v>149</v>
      </c>
      <c r="C41" s="94"/>
      <c r="D41" s="297">
        <v>225</v>
      </c>
      <c r="E41" s="167">
        <v>7.0000000000000007E-2</v>
      </c>
      <c r="F41" s="297">
        <v>139454860.03</v>
      </c>
      <c r="G41" s="167">
        <v>0.38</v>
      </c>
    </row>
    <row r="42" spans="2:11">
      <c r="B42" s="296" t="s">
        <v>150</v>
      </c>
      <c r="C42" s="94"/>
      <c r="D42" s="297">
        <v>162</v>
      </c>
      <c r="E42" s="167">
        <v>0.05</v>
      </c>
      <c r="F42" s="297">
        <v>108412842.56999999</v>
      </c>
      <c r="G42" s="167">
        <v>0.3</v>
      </c>
    </row>
    <row r="43" spans="2:11">
      <c r="B43" s="296" t="s">
        <v>151</v>
      </c>
      <c r="C43" s="94"/>
      <c r="D43" s="297">
        <v>92</v>
      </c>
      <c r="E43" s="167">
        <v>0.03</v>
      </c>
      <c r="F43" s="297">
        <v>66317778.359999999</v>
      </c>
      <c r="G43" s="167">
        <v>0.18</v>
      </c>
    </row>
    <row r="44" spans="2:11">
      <c r="B44" s="296" t="s">
        <v>152</v>
      </c>
      <c r="C44" s="94"/>
      <c r="D44" s="297">
        <v>113</v>
      </c>
      <c r="E44" s="167">
        <v>0.04</v>
      </c>
      <c r="F44" s="297">
        <v>86592499.310000002</v>
      </c>
      <c r="G44" s="167">
        <v>0.24</v>
      </c>
    </row>
    <row r="45" spans="2:11">
      <c r="B45" s="296" t="s">
        <v>153</v>
      </c>
      <c r="C45" s="94"/>
      <c r="D45" s="297">
        <v>65</v>
      </c>
      <c r="E45" s="167">
        <v>0.02</v>
      </c>
      <c r="F45" s="167">
        <v>53069918.579999998</v>
      </c>
      <c r="G45" s="167">
        <v>0.15</v>
      </c>
    </row>
    <row r="46" spans="2:11">
      <c r="B46" s="296" t="s">
        <v>154</v>
      </c>
      <c r="C46" s="94"/>
      <c r="D46" s="297">
        <v>54</v>
      </c>
      <c r="E46" s="167">
        <v>0.02</v>
      </c>
      <c r="F46" s="167">
        <v>46729601.539999999</v>
      </c>
      <c r="G46" s="167">
        <v>0.13</v>
      </c>
    </row>
    <row r="47" spans="2:11">
      <c r="B47" s="296" t="s">
        <v>155</v>
      </c>
      <c r="C47" s="94"/>
      <c r="D47" s="297">
        <v>36</v>
      </c>
      <c r="E47" s="167">
        <v>0.01</v>
      </c>
      <c r="F47" s="167">
        <v>32935571.77</v>
      </c>
      <c r="G47" s="167">
        <v>0.09</v>
      </c>
    </row>
    <row r="48" spans="2:11">
      <c r="B48" s="296" t="s">
        <v>156</v>
      </c>
      <c r="C48" s="94"/>
      <c r="D48" s="297">
        <v>33</v>
      </c>
      <c r="E48" s="167">
        <v>0.01</v>
      </c>
      <c r="F48" s="167">
        <v>32069864.809999999</v>
      </c>
      <c r="G48" s="167">
        <v>0.09</v>
      </c>
    </row>
    <row r="49" spans="2:7" ht="13.5" thickBot="1">
      <c r="B49" s="309" t="s">
        <v>157</v>
      </c>
      <c r="C49" s="95"/>
      <c r="D49" s="310">
        <v>5</v>
      </c>
      <c r="E49" s="168">
        <v>0</v>
      </c>
      <c r="F49" s="168">
        <v>5008296.8</v>
      </c>
      <c r="G49" s="168">
        <v>0.01</v>
      </c>
    </row>
    <row r="50" spans="2:7" ht="13.5" thickBot="1">
      <c r="B50" s="448" t="s">
        <v>89</v>
      </c>
      <c r="C50" s="46"/>
      <c r="D50" s="86">
        <v>317012</v>
      </c>
      <c r="E50" s="311">
        <v>100</v>
      </c>
      <c r="F50" s="92">
        <v>36316699225.830002</v>
      </c>
      <c r="G50" s="311">
        <v>100</v>
      </c>
    </row>
    <row r="51" spans="2:7">
      <c r="B51" s="24" t="s">
        <v>465</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February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zoomScaleNormal="100" workbookViewId="0">
      <selection activeCell="I32" sqref="I32:L45"/>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6" t="s">
        <v>158</v>
      </c>
      <c r="C2" s="288" t="s">
        <v>69</v>
      </c>
      <c r="D2" s="76" t="s">
        <v>75</v>
      </c>
      <c r="E2" s="287" t="s">
        <v>70</v>
      </c>
      <c r="F2" s="76" t="s">
        <v>75</v>
      </c>
      <c r="H2" s="220" t="s">
        <v>159</v>
      </c>
      <c r="I2" s="76" t="s">
        <v>69</v>
      </c>
      <c r="J2" s="76" t="s">
        <v>75</v>
      </c>
      <c r="K2" s="287" t="s">
        <v>70</v>
      </c>
      <c r="L2" s="76" t="s">
        <v>75</v>
      </c>
      <c r="M2" s="170"/>
    </row>
    <row r="3" spans="2:13" ht="13.5" thickBot="1">
      <c r="B3" s="251"/>
      <c r="C3" s="74" t="s">
        <v>107</v>
      </c>
      <c r="D3" s="73" t="s">
        <v>108</v>
      </c>
      <c r="E3" s="72" t="s">
        <v>74</v>
      </c>
      <c r="F3" s="73" t="s">
        <v>109</v>
      </c>
      <c r="H3" s="381" t="s">
        <v>160</v>
      </c>
      <c r="I3" s="73" t="s">
        <v>107</v>
      </c>
      <c r="J3" s="73" t="s">
        <v>108</v>
      </c>
      <c r="K3" s="72" t="s">
        <v>74</v>
      </c>
      <c r="L3" s="73" t="s">
        <v>109</v>
      </c>
      <c r="M3" s="170"/>
    </row>
    <row r="4" spans="2:13">
      <c r="B4" s="382" t="s">
        <v>161</v>
      </c>
      <c r="C4" s="383">
        <v>24917</v>
      </c>
      <c r="D4" s="384">
        <v>7.86</v>
      </c>
      <c r="E4" s="385">
        <v>1097262594.72</v>
      </c>
      <c r="F4" s="386">
        <v>3.02</v>
      </c>
      <c r="H4" s="445" t="s">
        <v>162</v>
      </c>
      <c r="I4" s="387">
        <v>47014</v>
      </c>
      <c r="J4" s="388">
        <v>14.83</v>
      </c>
      <c r="K4" s="387">
        <v>1385323888.76</v>
      </c>
      <c r="L4" s="388">
        <v>3.81</v>
      </c>
    </row>
    <row r="5" spans="2:13">
      <c r="B5" s="263" t="s">
        <v>163</v>
      </c>
      <c r="C5" s="383">
        <v>42783</v>
      </c>
      <c r="D5" s="384">
        <v>13.5</v>
      </c>
      <c r="E5" s="389">
        <v>3300251799.5500002</v>
      </c>
      <c r="F5" s="386">
        <v>9.09</v>
      </c>
      <c r="H5" s="446" t="s">
        <v>164</v>
      </c>
      <c r="I5" s="390">
        <v>65673</v>
      </c>
      <c r="J5" s="384">
        <v>20.72</v>
      </c>
      <c r="K5" s="390">
        <v>5211194102.5299997</v>
      </c>
      <c r="L5" s="384">
        <v>14.35</v>
      </c>
    </row>
    <row r="6" spans="2:13">
      <c r="B6" s="263" t="s">
        <v>165</v>
      </c>
      <c r="C6" s="383">
        <v>56284</v>
      </c>
      <c r="D6" s="384">
        <v>17.75</v>
      </c>
      <c r="E6" s="389">
        <v>5643001871.2299995</v>
      </c>
      <c r="F6" s="386">
        <v>15.54</v>
      </c>
      <c r="H6" s="446" t="s">
        <v>166</v>
      </c>
      <c r="I6" s="390">
        <v>99140</v>
      </c>
      <c r="J6" s="384">
        <v>31.27</v>
      </c>
      <c r="K6" s="390">
        <v>13128162315.49</v>
      </c>
      <c r="L6" s="384">
        <v>36.15</v>
      </c>
    </row>
    <row r="7" spans="2:13">
      <c r="B7" s="263" t="s">
        <v>167</v>
      </c>
      <c r="C7" s="383">
        <v>74736</v>
      </c>
      <c r="D7" s="384">
        <v>23.58</v>
      </c>
      <c r="E7" s="389">
        <v>9580513015.0900002</v>
      </c>
      <c r="F7" s="386">
        <v>26.38</v>
      </c>
      <c r="H7" s="446" t="s">
        <v>168</v>
      </c>
      <c r="I7" s="390">
        <v>28209</v>
      </c>
      <c r="J7" s="384">
        <v>8.9</v>
      </c>
      <c r="K7" s="390">
        <v>4407099896.04</v>
      </c>
      <c r="L7" s="384">
        <v>12.14</v>
      </c>
    </row>
    <row r="8" spans="2:13">
      <c r="B8" s="263" t="s">
        <v>169</v>
      </c>
      <c r="C8" s="383">
        <v>68952</v>
      </c>
      <c r="D8" s="384">
        <v>21.75</v>
      </c>
      <c r="E8" s="389">
        <v>10148485572.620001</v>
      </c>
      <c r="F8" s="386">
        <v>27.94</v>
      </c>
      <c r="H8" s="446" t="s">
        <v>170</v>
      </c>
      <c r="I8" s="390">
        <v>22057</v>
      </c>
      <c r="J8" s="384">
        <v>6.96</v>
      </c>
      <c r="K8" s="390">
        <v>3307646955.0100002</v>
      </c>
      <c r="L8" s="384">
        <v>9.11</v>
      </c>
    </row>
    <row r="9" spans="2:13">
      <c r="B9" s="263" t="s">
        <v>171</v>
      </c>
      <c r="C9" s="383">
        <v>27729</v>
      </c>
      <c r="D9" s="384">
        <v>8.75</v>
      </c>
      <c r="E9" s="389">
        <v>3733051625.4899998</v>
      </c>
      <c r="F9" s="386">
        <v>10.28</v>
      </c>
      <c r="H9" s="446" t="s">
        <v>172</v>
      </c>
      <c r="I9" s="390">
        <v>22162</v>
      </c>
      <c r="J9" s="384">
        <v>6.99</v>
      </c>
      <c r="K9" s="390">
        <v>3427450871.8299999</v>
      </c>
      <c r="L9" s="384">
        <v>9.44</v>
      </c>
    </row>
    <row r="10" spans="2:13">
      <c r="B10" s="263" t="s">
        <v>173</v>
      </c>
      <c r="C10" s="383">
        <v>21480</v>
      </c>
      <c r="D10" s="384">
        <v>6.78</v>
      </c>
      <c r="E10" s="389">
        <v>2797630338.48</v>
      </c>
      <c r="F10" s="386">
        <v>7.7</v>
      </c>
      <c r="H10" s="446" t="s">
        <v>174</v>
      </c>
      <c r="I10" s="390">
        <v>14721</v>
      </c>
      <c r="J10" s="384">
        <v>4.6399999999999997</v>
      </c>
      <c r="K10" s="390">
        <v>2254141212.8800001</v>
      </c>
      <c r="L10" s="384">
        <v>6.21</v>
      </c>
    </row>
    <row r="11" spans="2:13">
      <c r="B11" s="263" t="s">
        <v>175</v>
      </c>
      <c r="C11" s="383">
        <v>125</v>
      </c>
      <c r="D11" s="384">
        <v>0.04</v>
      </c>
      <c r="E11" s="389">
        <v>15781189.119999999</v>
      </c>
      <c r="F11" s="386">
        <v>0.04</v>
      </c>
      <c r="H11" s="446" t="s">
        <v>176</v>
      </c>
      <c r="I11" s="390">
        <v>17938</v>
      </c>
      <c r="J11" s="384">
        <v>5.66</v>
      </c>
      <c r="K11" s="390">
        <v>3195356852.5900002</v>
      </c>
      <c r="L11" s="384">
        <v>8.8000000000000007</v>
      </c>
    </row>
    <row r="12" spans="2:13" ht="13.5" thickBot="1">
      <c r="B12" s="263" t="s">
        <v>177</v>
      </c>
      <c r="C12" s="383">
        <v>5</v>
      </c>
      <c r="D12" s="384">
        <v>0</v>
      </c>
      <c r="E12" s="389">
        <v>706082.86</v>
      </c>
      <c r="F12" s="386">
        <v>0</v>
      </c>
      <c r="H12" s="446" t="s">
        <v>117</v>
      </c>
      <c r="I12" s="390">
        <v>98</v>
      </c>
      <c r="J12" s="384">
        <v>0.03</v>
      </c>
      <c r="K12" s="390">
        <v>323130.7</v>
      </c>
      <c r="L12" s="384">
        <v>0</v>
      </c>
    </row>
    <row r="13" spans="2:13" ht="13.5" thickBot="1">
      <c r="B13" s="263" t="s">
        <v>178</v>
      </c>
      <c r="C13" s="383">
        <v>1</v>
      </c>
      <c r="D13" s="384">
        <v>0</v>
      </c>
      <c r="E13" s="389">
        <v>15136.67</v>
      </c>
      <c r="F13" s="386">
        <v>0</v>
      </c>
      <c r="H13" s="448" t="s">
        <v>89</v>
      </c>
      <c r="I13" s="391">
        <v>317012</v>
      </c>
      <c r="J13" s="392">
        <v>100</v>
      </c>
      <c r="K13" s="391">
        <v>36316699225.830002</v>
      </c>
      <c r="L13" s="392">
        <v>100</v>
      </c>
    </row>
    <row r="14" spans="2:13" ht="13.5" customHeight="1" thickBot="1">
      <c r="B14" s="275" t="s">
        <v>117</v>
      </c>
      <c r="C14" s="383">
        <v>0</v>
      </c>
      <c r="D14" s="386">
        <v>0</v>
      </c>
      <c r="E14" s="389">
        <v>0</v>
      </c>
      <c r="F14" s="386">
        <v>0</v>
      </c>
      <c r="H14" s="393" t="s">
        <v>468</v>
      </c>
      <c r="I14" s="394"/>
      <c r="J14" s="394"/>
      <c r="K14" s="394"/>
      <c r="L14" s="394"/>
      <c r="M14" s="170"/>
    </row>
    <row r="15" spans="2:13" ht="13.5" thickBot="1">
      <c r="B15" s="275" t="s">
        <v>89</v>
      </c>
      <c r="C15" s="395">
        <v>317012</v>
      </c>
      <c r="D15" s="311">
        <v>100</v>
      </c>
      <c r="E15" s="396">
        <v>36316699225.830002</v>
      </c>
      <c r="F15" s="311">
        <v>100</v>
      </c>
      <c r="H15" s="397"/>
      <c r="I15" s="397"/>
      <c r="J15" s="397"/>
      <c r="K15" s="397"/>
      <c r="L15" s="397"/>
      <c r="M15" s="170"/>
    </row>
    <row r="16" spans="2:13" ht="12.75" customHeight="1">
      <c r="B16" s="557" t="s">
        <v>467</v>
      </c>
      <c r="C16" s="557"/>
      <c r="D16" s="557"/>
      <c r="E16" s="557"/>
      <c r="F16" s="557"/>
      <c r="G16" s="170"/>
      <c r="H16" s="76" t="s">
        <v>179</v>
      </c>
      <c r="I16" s="76" t="s">
        <v>69</v>
      </c>
      <c r="J16" s="76" t="s">
        <v>75</v>
      </c>
      <c r="K16" s="287" t="s">
        <v>70</v>
      </c>
      <c r="L16" s="76" t="s">
        <v>75</v>
      </c>
      <c r="M16" s="170"/>
    </row>
    <row r="17" spans="2:13" ht="13.5" thickBot="1">
      <c r="B17" s="558"/>
      <c r="C17" s="558"/>
      <c r="D17" s="558"/>
      <c r="E17" s="558"/>
      <c r="F17" s="558"/>
      <c r="G17" s="170"/>
      <c r="H17" s="73" t="s">
        <v>180</v>
      </c>
      <c r="I17" s="73" t="s">
        <v>107</v>
      </c>
      <c r="J17" s="73" t="s">
        <v>108</v>
      </c>
      <c r="K17" s="72" t="s">
        <v>74</v>
      </c>
      <c r="L17" s="73" t="s">
        <v>109</v>
      </c>
      <c r="M17" s="170"/>
    </row>
    <row r="18" spans="2:13" ht="13.5" thickBot="1">
      <c r="B18" s="170"/>
      <c r="C18" s="170"/>
      <c r="D18" s="170"/>
      <c r="E18" s="170"/>
      <c r="F18" s="170"/>
      <c r="G18" s="170"/>
      <c r="H18" s="445" t="s">
        <v>162</v>
      </c>
      <c r="I18" s="387">
        <v>44204</v>
      </c>
      <c r="J18" s="388">
        <v>13.94</v>
      </c>
      <c r="K18" s="387">
        <v>1387128147.4000001</v>
      </c>
      <c r="L18" s="388">
        <v>3.82</v>
      </c>
      <c r="M18" s="170"/>
    </row>
    <row r="19" spans="2:13">
      <c r="B19" s="76" t="s">
        <v>181</v>
      </c>
      <c r="C19" s="288" t="s">
        <v>69</v>
      </c>
      <c r="D19" s="76" t="s">
        <v>75</v>
      </c>
      <c r="E19" s="287" t="s">
        <v>70</v>
      </c>
      <c r="F19" s="76" t="s">
        <v>75</v>
      </c>
      <c r="G19" s="170"/>
      <c r="H19" s="446" t="s">
        <v>164</v>
      </c>
      <c r="I19" s="390">
        <v>70780</v>
      </c>
      <c r="J19" s="384">
        <v>22.33</v>
      </c>
      <c r="K19" s="390">
        <v>5962276084.3299999</v>
      </c>
      <c r="L19" s="384">
        <v>16.420000000000002</v>
      </c>
      <c r="M19" s="170"/>
    </row>
    <row r="20" spans="2:13" ht="13.5" thickBot="1">
      <c r="B20" s="73"/>
      <c r="C20" s="74" t="s">
        <v>107</v>
      </c>
      <c r="D20" s="73" t="s">
        <v>108</v>
      </c>
      <c r="E20" s="72" t="s">
        <v>74</v>
      </c>
      <c r="F20" s="73" t="s">
        <v>109</v>
      </c>
      <c r="G20" s="170"/>
      <c r="H20" s="446" t="s">
        <v>166</v>
      </c>
      <c r="I20" s="390">
        <v>127598</v>
      </c>
      <c r="J20" s="384">
        <v>40.25</v>
      </c>
      <c r="K20" s="390">
        <v>17397632025.59</v>
      </c>
      <c r="L20" s="384">
        <v>47.91</v>
      </c>
      <c r="M20" s="170"/>
    </row>
    <row r="21" spans="2:13">
      <c r="B21" s="263" t="s">
        <v>182</v>
      </c>
      <c r="C21" s="98">
        <v>0</v>
      </c>
      <c r="D21" s="293">
        <v>0</v>
      </c>
      <c r="E21" s="100">
        <v>0</v>
      </c>
      <c r="F21" s="293">
        <v>0</v>
      </c>
      <c r="H21" s="446" t="s">
        <v>168</v>
      </c>
      <c r="I21" s="390">
        <v>27410</v>
      </c>
      <c r="J21" s="384">
        <v>8.65</v>
      </c>
      <c r="K21" s="390">
        <v>4434774955.0100002</v>
      </c>
      <c r="L21" s="384">
        <v>12.21</v>
      </c>
    </row>
    <row r="22" spans="2:13">
      <c r="B22" s="263" t="s">
        <v>183</v>
      </c>
      <c r="C22" s="97">
        <v>15730</v>
      </c>
      <c r="D22" s="167">
        <v>4.96</v>
      </c>
      <c r="E22" s="101">
        <v>2060631892.3499999</v>
      </c>
      <c r="F22" s="167">
        <v>5.67</v>
      </c>
      <c r="H22" s="446" t="s">
        <v>170</v>
      </c>
      <c r="I22" s="390">
        <v>26919</v>
      </c>
      <c r="J22" s="384">
        <v>8.49</v>
      </c>
      <c r="K22" s="390">
        <v>4055072883.2399998</v>
      </c>
      <c r="L22" s="384">
        <v>11.17</v>
      </c>
    </row>
    <row r="23" spans="2:13">
      <c r="B23" s="263" t="s">
        <v>184</v>
      </c>
      <c r="C23" s="97">
        <v>17383</v>
      </c>
      <c r="D23" s="167">
        <v>5.48</v>
      </c>
      <c r="E23" s="101">
        <v>2293285562.2800002</v>
      </c>
      <c r="F23" s="167">
        <v>6.31</v>
      </c>
      <c r="H23" s="446" t="s">
        <v>172</v>
      </c>
      <c r="I23" s="390">
        <v>15348</v>
      </c>
      <c r="J23" s="384">
        <v>4.84</v>
      </c>
      <c r="K23" s="390">
        <v>2329881178.1300001</v>
      </c>
      <c r="L23" s="384">
        <v>6.42</v>
      </c>
    </row>
    <row r="24" spans="2:13">
      <c r="B24" s="263" t="s">
        <v>185</v>
      </c>
      <c r="C24" s="97">
        <v>30566</v>
      </c>
      <c r="D24" s="167">
        <v>9.64</v>
      </c>
      <c r="E24" s="101">
        <v>4023203064.6100001</v>
      </c>
      <c r="F24" s="167">
        <v>11.08</v>
      </c>
      <c r="H24" s="446" t="s">
        <v>174</v>
      </c>
      <c r="I24" s="390">
        <v>3616</v>
      </c>
      <c r="J24" s="384">
        <v>1.1399999999999999</v>
      </c>
      <c r="K24" s="390">
        <v>616003844.58000004</v>
      </c>
      <c r="L24" s="384">
        <v>1.7</v>
      </c>
    </row>
    <row r="25" spans="2:13">
      <c r="B25" s="263" t="s">
        <v>186</v>
      </c>
      <c r="C25" s="97">
        <v>27077</v>
      </c>
      <c r="D25" s="167">
        <v>8.5399999999999991</v>
      </c>
      <c r="E25" s="101">
        <v>3456256077.9899998</v>
      </c>
      <c r="F25" s="167">
        <v>9.52</v>
      </c>
      <c r="H25" s="446" t="s">
        <v>176</v>
      </c>
      <c r="I25" s="390">
        <v>1137</v>
      </c>
      <c r="J25" s="384">
        <v>0.36</v>
      </c>
      <c r="K25" s="390">
        <v>133930107.55</v>
      </c>
      <c r="L25" s="384">
        <v>0.37</v>
      </c>
    </row>
    <row r="26" spans="2:13" ht="13.5" thickBot="1">
      <c r="B26" s="263" t="s">
        <v>187</v>
      </c>
      <c r="C26" s="97">
        <v>28099</v>
      </c>
      <c r="D26" s="167">
        <v>8.86</v>
      </c>
      <c r="E26" s="101">
        <v>3174722284.9099998</v>
      </c>
      <c r="F26" s="167">
        <v>8.74</v>
      </c>
      <c r="H26" s="446" t="s">
        <v>117</v>
      </c>
      <c r="I26" s="390">
        <v>0</v>
      </c>
      <c r="J26" s="384">
        <v>0</v>
      </c>
      <c r="K26" s="390">
        <v>0</v>
      </c>
      <c r="L26" s="384">
        <v>0</v>
      </c>
    </row>
    <row r="27" spans="2:13" ht="13.5" thickBot="1">
      <c r="B27" s="263" t="s">
        <v>188</v>
      </c>
      <c r="C27" s="97">
        <v>16809</v>
      </c>
      <c r="D27" s="167">
        <v>5.3</v>
      </c>
      <c r="E27" s="101">
        <v>2135799770.0599999</v>
      </c>
      <c r="F27" s="167">
        <v>5.88</v>
      </c>
      <c r="H27" s="448" t="s">
        <v>89</v>
      </c>
      <c r="I27" s="391">
        <v>317012</v>
      </c>
      <c r="J27" s="392">
        <v>100</v>
      </c>
      <c r="K27" s="391">
        <v>36316699225.830002</v>
      </c>
      <c r="L27" s="392">
        <v>100</v>
      </c>
    </row>
    <row r="28" spans="2:13">
      <c r="B28" s="263" t="s">
        <v>189</v>
      </c>
      <c r="C28" s="97">
        <v>48299</v>
      </c>
      <c r="D28" s="167">
        <v>15.24</v>
      </c>
      <c r="E28" s="101">
        <v>6912248042.5600004</v>
      </c>
      <c r="F28" s="167">
        <v>19.03</v>
      </c>
      <c r="H28" s="393" t="s">
        <v>469</v>
      </c>
      <c r="I28" s="398"/>
      <c r="J28" s="399"/>
      <c r="K28" s="398"/>
      <c r="L28" s="399"/>
    </row>
    <row r="29" spans="2:13" ht="13.5" thickBot="1">
      <c r="B29" s="263" t="s">
        <v>190</v>
      </c>
      <c r="C29" s="97">
        <v>21378</v>
      </c>
      <c r="D29" s="167">
        <v>6.74</v>
      </c>
      <c r="E29" s="101">
        <v>3028899523.8800001</v>
      </c>
      <c r="F29" s="167">
        <v>8.34</v>
      </c>
      <c r="H29" s="170"/>
      <c r="I29" s="170"/>
      <c r="J29" s="170"/>
      <c r="K29" s="170"/>
      <c r="L29" s="170"/>
    </row>
    <row r="30" spans="2:13">
      <c r="B30" s="263" t="s">
        <v>191</v>
      </c>
      <c r="C30" s="97">
        <v>12218</v>
      </c>
      <c r="D30" s="167">
        <v>3.85</v>
      </c>
      <c r="E30" s="101">
        <v>1615061332.9300001</v>
      </c>
      <c r="F30" s="167">
        <v>4.45</v>
      </c>
      <c r="H30" s="287" t="s">
        <v>192</v>
      </c>
      <c r="I30" s="76" t="s">
        <v>69</v>
      </c>
      <c r="J30" s="76" t="s">
        <v>75</v>
      </c>
      <c r="K30" s="287" t="s">
        <v>70</v>
      </c>
      <c r="L30" s="76" t="s">
        <v>75</v>
      </c>
      <c r="M30" s="170"/>
    </row>
    <row r="31" spans="2:13" ht="13.5" thickBot="1">
      <c r="B31" s="263" t="s">
        <v>193</v>
      </c>
      <c r="C31" s="97">
        <v>7225</v>
      </c>
      <c r="D31" s="167">
        <v>2.2799999999999998</v>
      </c>
      <c r="E31" s="101">
        <v>910673877.02999997</v>
      </c>
      <c r="F31" s="167">
        <v>2.5099999999999998</v>
      </c>
      <c r="H31" s="250"/>
      <c r="I31" s="73" t="s">
        <v>107</v>
      </c>
      <c r="J31" s="73" t="s">
        <v>108</v>
      </c>
      <c r="K31" s="72" t="s">
        <v>74</v>
      </c>
      <c r="L31" s="73" t="s">
        <v>109</v>
      </c>
      <c r="M31" s="170"/>
    </row>
    <row r="32" spans="2:13">
      <c r="B32" s="263" t="s">
        <v>194</v>
      </c>
      <c r="C32" s="97">
        <v>7979</v>
      </c>
      <c r="D32" s="167">
        <v>2.52</v>
      </c>
      <c r="E32" s="101">
        <v>959960842.04999995</v>
      </c>
      <c r="F32" s="167">
        <v>2.64</v>
      </c>
      <c r="H32" s="445" t="s">
        <v>195</v>
      </c>
      <c r="I32" s="400">
        <v>12392</v>
      </c>
      <c r="J32" s="352">
        <v>3.91</v>
      </c>
      <c r="K32" s="401">
        <v>1308759439.5799999</v>
      </c>
      <c r="L32" s="352">
        <v>3.6</v>
      </c>
      <c r="M32" s="170"/>
    </row>
    <row r="33" spans="2:13">
      <c r="B33" s="263" t="s">
        <v>196</v>
      </c>
      <c r="C33" s="97">
        <v>11112</v>
      </c>
      <c r="D33" s="167">
        <v>3.51</v>
      </c>
      <c r="E33" s="101">
        <v>1092157449.6300001</v>
      </c>
      <c r="F33" s="167">
        <v>3.01</v>
      </c>
      <c r="H33" s="446" t="s">
        <v>197</v>
      </c>
      <c r="I33" s="400">
        <v>14732</v>
      </c>
      <c r="J33" s="352">
        <v>4.6500000000000004</v>
      </c>
      <c r="K33" s="401">
        <v>1429455808.51</v>
      </c>
      <c r="L33" s="352">
        <v>3.94</v>
      </c>
      <c r="M33" s="170"/>
    </row>
    <row r="34" spans="2:13">
      <c r="B34" s="263" t="s">
        <v>198</v>
      </c>
      <c r="C34" s="97">
        <v>10709</v>
      </c>
      <c r="D34" s="167">
        <v>3.38</v>
      </c>
      <c r="E34" s="101">
        <v>915738369.60000002</v>
      </c>
      <c r="F34" s="167">
        <v>2.52</v>
      </c>
      <c r="H34" s="446" t="s">
        <v>199</v>
      </c>
      <c r="I34" s="400">
        <v>56756</v>
      </c>
      <c r="J34" s="352">
        <v>17.899999999999999</v>
      </c>
      <c r="K34" s="401">
        <v>9162088600.5200005</v>
      </c>
      <c r="L34" s="352">
        <v>25.23</v>
      </c>
    </row>
    <row r="35" spans="2:13">
      <c r="B35" s="263" t="s">
        <v>200</v>
      </c>
      <c r="C35" s="97">
        <v>7907</v>
      </c>
      <c r="D35" s="167">
        <v>2.4900000000000002</v>
      </c>
      <c r="E35" s="101">
        <v>598259962.12</v>
      </c>
      <c r="F35" s="167">
        <v>1.65</v>
      </c>
      <c r="H35" s="446" t="s">
        <v>201</v>
      </c>
      <c r="I35" s="400">
        <v>21009</v>
      </c>
      <c r="J35" s="352">
        <v>6.63</v>
      </c>
      <c r="K35" s="401">
        <v>1707198636.24</v>
      </c>
      <c r="L35" s="352">
        <v>4.7</v>
      </c>
    </row>
    <row r="36" spans="2:13">
      <c r="B36" s="263" t="s">
        <v>202</v>
      </c>
      <c r="C36" s="97">
        <v>8428</v>
      </c>
      <c r="D36" s="167">
        <v>2.66</v>
      </c>
      <c r="E36" s="101">
        <v>597982394.05999994</v>
      </c>
      <c r="F36" s="167">
        <v>1.65</v>
      </c>
      <c r="H36" s="446" t="s">
        <v>203</v>
      </c>
      <c r="I36" s="400">
        <v>11462</v>
      </c>
      <c r="J36" s="352">
        <v>3.62</v>
      </c>
      <c r="K36" s="401">
        <v>926237179.38</v>
      </c>
      <c r="L36" s="352">
        <v>2.5499999999999998</v>
      </c>
    </row>
    <row r="37" spans="2:13">
      <c r="B37" s="263" t="s">
        <v>204</v>
      </c>
      <c r="C37" s="97">
        <v>8326</v>
      </c>
      <c r="D37" s="167">
        <v>2.63</v>
      </c>
      <c r="E37" s="101">
        <v>591126164.30999994</v>
      </c>
      <c r="F37" s="167">
        <v>1.63</v>
      </c>
      <c r="H37" s="446" t="s">
        <v>205</v>
      </c>
      <c r="I37" s="400">
        <v>33427</v>
      </c>
      <c r="J37" s="352">
        <v>10.54</v>
      </c>
      <c r="K37" s="401">
        <v>2942254597.98</v>
      </c>
      <c r="L37" s="352">
        <v>8.1</v>
      </c>
    </row>
    <row r="38" spans="2:13">
      <c r="B38" s="263" t="s">
        <v>206</v>
      </c>
      <c r="C38" s="97">
        <v>8807</v>
      </c>
      <c r="D38" s="167">
        <v>2.78</v>
      </c>
      <c r="E38" s="101">
        <v>550977767.59000003</v>
      </c>
      <c r="F38" s="167">
        <v>1.52</v>
      </c>
      <c r="H38" s="446" t="s">
        <v>207</v>
      </c>
      <c r="I38" s="400">
        <v>20554</v>
      </c>
      <c r="J38" s="352">
        <v>6.48</v>
      </c>
      <c r="K38" s="401">
        <v>1770863513.6900001</v>
      </c>
      <c r="L38" s="352">
        <v>4.88</v>
      </c>
    </row>
    <row r="39" spans="2:13">
      <c r="B39" s="263" t="s">
        <v>208</v>
      </c>
      <c r="C39" s="97">
        <v>8188</v>
      </c>
      <c r="D39" s="167">
        <v>2.58</v>
      </c>
      <c r="E39" s="101">
        <v>468912895.55000001</v>
      </c>
      <c r="F39" s="167">
        <v>1.29</v>
      </c>
      <c r="H39" s="446" t="s">
        <v>209</v>
      </c>
      <c r="I39" s="400">
        <v>66843</v>
      </c>
      <c r="J39" s="352">
        <v>21.09</v>
      </c>
      <c r="K39" s="401">
        <v>9128768830.1100006</v>
      </c>
      <c r="L39" s="352">
        <v>25.14</v>
      </c>
    </row>
    <row r="40" spans="2:13">
      <c r="B40" s="263" t="s">
        <v>210</v>
      </c>
      <c r="C40" s="97">
        <v>4391</v>
      </c>
      <c r="D40" s="167">
        <v>1.39</v>
      </c>
      <c r="E40" s="101">
        <v>260746820.75999999</v>
      </c>
      <c r="F40" s="167">
        <v>0.72</v>
      </c>
      <c r="H40" s="446" t="s">
        <v>211</v>
      </c>
      <c r="I40" s="400">
        <v>26664</v>
      </c>
      <c r="J40" s="352">
        <v>8.41</v>
      </c>
      <c r="K40" s="401">
        <v>3112193239.4200001</v>
      </c>
      <c r="L40" s="352">
        <v>8.57</v>
      </c>
    </row>
    <row r="41" spans="2:13">
      <c r="B41" s="263" t="s">
        <v>212</v>
      </c>
      <c r="C41" s="97">
        <v>2458</v>
      </c>
      <c r="D41" s="167">
        <v>0.78</v>
      </c>
      <c r="E41" s="101">
        <v>141823099.25999999</v>
      </c>
      <c r="F41" s="167">
        <v>0.39</v>
      </c>
      <c r="H41" s="446" t="s">
        <v>213</v>
      </c>
      <c r="I41" s="400">
        <v>20866</v>
      </c>
      <c r="J41" s="352">
        <v>6.58</v>
      </c>
      <c r="K41" s="401">
        <v>1819709080.47</v>
      </c>
      <c r="L41" s="352">
        <v>5.01</v>
      </c>
    </row>
    <row r="42" spans="2:13">
      <c r="B42" s="263" t="s">
        <v>214</v>
      </c>
      <c r="C42" s="97">
        <v>1931</v>
      </c>
      <c r="D42" s="167">
        <v>0.61</v>
      </c>
      <c r="E42" s="101">
        <v>101061151.73999999</v>
      </c>
      <c r="F42" s="167">
        <v>0.28000000000000003</v>
      </c>
      <c r="H42" s="446" t="s">
        <v>215</v>
      </c>
      <c r="I42" s="400">
        <v>13079</v>
      </c>
      <c r="J42" s="352">
        <v>4.13</v>
      </c>
      <c r="K42" s="401">
        <v>1117386801.03</v>
      </c>
      <c r="L42" s="352">
        <v>3.08</v>
      </c>
    </row>
    <row r="43" spans="2:13">
      <c r="B43" s="263" t="s">
        <v>216</v>
      </c>
      <c r="C43" s="97">
        <v>1171</v>
      </c>
      <c r="D43" s="167">
        <v>0.37</v>
      </c>
      <c r="E43" s="101">
        <v>53114903.68</v>
      </c>
      <c r="F43" s="167">
        <v>0.15</v>
      </c>
      <c r="H43" s="446" t="s">
        <v>217</v>
      </c>
      <c r="I43" s="400">
        <v>19226</v>
      </c>
      <c r="J43" s="352">
        <v>6.06</v>
      </c>
      <c r="K43" s="401">
        <v>1891689660.51</v>
      </c>
      <c r="L43" s="352">
        <v>5.21</v>
      </c>
    </row>
    <row r="44" spans="2:13" ht="13.5" thickBot="1">
      <c r="B44" s="263" t="s">
        <v>218</v>
      </c>
      <c r="C44" s="97">
        <v>1427</v>
      </c>
      <c r="D44" s="167">
        <v>0.45</v>
      </c>
      <c r="E44" s="101">
        <v>59103975.240000002</v>
      </c>
      <c r="F44" s="167">
        <v>0.16</v>
      </c>
      <c r="H44" s="446" t="s">
        <v>117</v>
      </c>
      <c r="I44" s="400">
        <v>2</v>
      </c>
      <c r="J44" s="352">
        <v>0</v>
      </c>
      <c r="K44" s="401">
        <v>93838.39</v>
      </c>
      <c r="L44" s="352">
        <v>0</v>
      </c>
    </row>
    <row r="45" spans="2:13" ht="13.5" thickBot="1">
      <c r="B45" s="263" t="s">
        <v>219</v>
      </c>
      <c r="C45" s="97">
        <v>1317</v>
      </c>
      <c r="D45" s="167">
        <v>0.42</v>
      </c>
      <c r="E45" s="101">
        <v>49024731.009999998</v>
      </c>
      <c r="F45" s="167">
        <v>0.13</v>
      </c>
      <c r="H45" s="448" t="s">
        <v>89</v>
      </c>
      <c r="I45" s="402">
        <v>317012</v>
      </c>
      <c r="J45" s="392">
        <v>100</v>
      </c>
      <c r="K45" s="402">
        <v>36316699225.830002</v>
      </c>
      <c r="L45" s="392">
        <v>100</v>
      </c>
    </row>
    <row r="46" spans="2:13">
      <c r="B46" s="263" t="s">
        <v>220</v>
      </c>
      <c r="C46" s="97">
        <v>987</v>
      </c>
      <c r="D46" s="167">
        <v>0.31</v>
      </c>
      <c r="E46" s="101">
        <v>37940167.420000002</v>
      </c>
      <c r="F46" s="167">
        <v>0.1</v>
      </c>
    </row>
    <row r="47" spans="2:13">
      <c r="B47" s="263" t="s">
        <v>221</v>
      </c>
      <c r="C47" s="97">
        <v>1351</v>
      </c>
      <c r="D47" s="167">
        <v>0.43</v>
      </c>
      <c r="E47" s="101">
        <v>48996279.859999999</v>
      </c>
      <c r="F47" s="167">
        <v>0.13</v>
      </c>
    </row>
    <row r="48" spans="2:13">
      <c r="B48" s="263" t="s">
        <v>222</v>
      </c>
      <c r="C48" s="97">
        <v>1156</v>
      </c>
      <c r="D48" s="167">
        <v>0.36</v>
      </c>
      <c r="E48" s="101">
        <v>40981312.909999996</v>
      </c>
      <c r="F48" s="167">
        <v>0.11</v>
      </c>
    </row>
    <row r="49" spans="2:6">
      <c r="B49" s="263" t="s">
        <v>223</v>
      </c>
      <c r="C49" s="97">
        <v>969</v>
      </c>
      <c r="D49" s="167">
        <v>0.31</v>
      </c>
      <c r="E49" s="101">
        <v>32895564.940000001</v>
      </c>
      <c r="F49" s="167">
        <v>0.09</v>
      </c>
    </row>
    <row r="50" spans="2:6">
      <c r="B50" s="263" t="s">
        <v>224</v>
      </c>
      <c r="C50" s="97">
        <v>981</v>
      </c>
      <c r="D50" s="167">
        <v>0.31</v>
      </c>
      <c r="E50" s="101">
        <v>30496942.120000001</v>
      </c>
      <c r="F50" s="167">
        <v>0.08</v>
      </c>
    </row>
    <row r="51" spans="2:6" ht="13.5" thickBot="1">
      <c r="B51" s="263" t="s">
        <v>225</v>
      </c>
      <c r="C51" s="97">
        <v>2633</v>
      </c>
      <c r="D51" s="167">
        <v>0.83</v>
      </c>
      <c r="E51" s="101">
        <v>74617003.379999995</v>
      </c>
      <c r="F51" s="167">
        <v>0.21</v>
      </c>
    </row>
    <row r="52" spans="2:6" ht="13.5" thickBot="1">
      <c r="B52" s="403" t="s">
        <v>89</v>
      </c>
      <c r="C52" s="99">
        <v>317012</v>
      </c>
      <c r="D52" s="404">
        <v>100</v>
      </c>
      <c r="E52" s="102">
        <v>36316699225.830002</v>
      </c>
      <c r="F52" s="404">
        <v>100</v>
      </c>
    </row>
    <row r="53" spans="2:6" ht="12.75" customHeight="1">
      <c r="B53" s="557" t="s">
        <v>466</v>
      </c>
      <c r="C53" s="557"/>
      <c r="D53" s="557"/>
      <c r="E53" s="557"/>
      <c r="F53" s="557"/>
    </row>
    <row r="54" spans="2:6">
      <c r="B54" s="558"/>
      <c r="C54" s="558"/>
      <c r="D54" s="558"/>
      <c r="E54" s="558"/>
      <c r="F54" s="558"/>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oddHeader>&amp;CCovered Bond Investors' Report - February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topLeftCell="A31" zoomScaleNormal="100" workbookViewId="0">
      <selection activeCell="C83" sqref="C83"/>
    </sheetView>
  </sheetViews>
  <sheetFormatPr defaultRowHeight="12"/>
  <cols>
    <col min="1" max="1" width="9.140625" style="11"/>
    <col min="2" max="2" width="41.7109375" style="11" customWidth="1"/>
    <col min="3" max="3" width="26.7109375" style="11" customWidth="1"/>
    <col min="4" max="4" width="44.2851562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05" t="s">
        <v>226</v>
      </c>
      <c r="C2" s="405"/>
      <c r="D2" s="405"/>
      <c r="E2" s="405"/>
      <c r="F2" s="406"/>
      <c r="G2" s="406"/>
      <c r="H2" s="406"/>
    </row>
    <row r="3" spans="2:8" ht="12.75" thickBot="1"/>
    <row r="4" spans="2:8" ht="13.5" thickBot="1">
      <c r="B4" s="407" t="s">
        <v>227</v>
      </c>
      <c r="C4" s="408" t="s">
        <v>90</v>
      </c>
      <c r="D4" s="409" t="s">
        <v>228</v>
      </c>
      <c r="E4" s="170"/>
      <c r="F4" s="410" t="s">
        <v>229</v>
      </c>
      <c r="G4" s="411"/>
      <c r="H4" s="45"/>
    </row>
    <row r="5" spans="2:8" ht="12.75">
      <c r="B5" s="412"/>
      <c r="C5" s="413"/>
      <c r="D5" s="414"/>
      <c r="F5" s="415"/>
      <c r="G5" s="267"/>
      <c r="H5" s="416"/>
    </row>
    <row r="6" spans="2:8" ht="12.75">
      <c r="B6" s="117" t="s">
        <v>230</v>
      </c>
      <c r="C6" s="480">
        <v>27540028347.91</v>
      </c>
      <c r="D6" s="417" t="s">
        <v>231</v>
      </c>
      <c r="F6" s="418" t="s">
        <v>232</v>
      </c>
      <c r="G6" s="267"/>
      <c r="H6" s="416"/>
    </row>
    <row r="7" spans="2:8" ht="12.75">
      <c r="B7" s="117"/>
      <c r="C7" s="419"/>
      <c r="D7" s="420" t="s">
        <v>233</v>
      </c>
      <c r="F7" s="412" t="s">
        <v>234</v>
      </c>
      <c r="G7" s="436">
        <v>34098262445</v>
      </c>
      <c r="H7" s="416" t="s">
        <v>235</v>
      </c>
    </row>
    <row r="8" spans="2:8" ht="12.75">
      <c r="B8" s="117"/>
      <c r="C8" s="419"/>
      <c r="D8" s="417"/>
      <c r="F8" s="412" t="s">
        <v>236</v>
      </c>
      <c r="G8" s="436">
        <v>27540028347.91</v>
      </c>
      <c r="H8" s="416" t="s">
        <v>237</v>
      </c>
    </row>
    <row r="9" spans="2:8" s="237" customFormat="1" ht="13.5" thickBot="1">
      <c r="B9" s="117" t="s">
        <v>238</v>
      </c>
      <c r="C9" s="480">
        <v>3250032509.0200038</v>
      </c>
      <c r="D9" s="119" t="s">
        <v>239</v>
      </c>
      <c r="E9" s="11"/>
      <c r="F9" s="291"/>
      <c r="G9" s="437"/>
      <c r="H9" s="292"/>
    </row>
    <row r="10" spans="2:8" ht="12.75">
      <c r="B10" s="118"/>
      <c r="C10" s="419"/>
      <c r="D10" s="119"/>
      <c r="E10" s="237"/>
      <c r="F10" s="413"/>
      <c r="G10" s="438"/>
      <c r="H10" s="290"/>
    </row>
    <row r="11" spans="2:8" s="237" customFormat="1" ht="12.75">
      <c r="B11" s="117" t="s">
        <v>240</v>
      </c>
      <c r="C11" s="480">
        <v>0</v>
      </c>
      <c r="D11" s="119" t="s">
        <v>241</v>
      </c>
      <c r="E11" s="11"/>
      <c r="F11" s="412" t="s">
        <v>242</v>
      </c>
      <c r="G11" s="305" t="s">
        <v>243</v>
      </c>
      <c r="H11" s="416"/>
    </row>
    <row r="12" spans="2:8" ht="12.75">
      <c r="B12" s="118"/>
      <c r="C12" s="419"/>
      <c r="D12" s="119"/>
      <c r="E12" s="237"/>
      <c r="F12" s="421" t="s">
        <v>244</v>
      </c>
      <c r="G12" s="305" t="s">
        <v>245</v>
      </c>
      <c r="H12" s="416"/>
    </row>
    <row r="13" spans="2:8" s="237" customFormat="1" ht="12.75">
      <c r="B13" s="117" t="s">
        <v>246</v>
      </c>
      <c r="C13" s="480">
        <v>0</v>
      </c>
      <c r="D13" s="119" t="s">
        <v>247</v>
      </c>
      <c r="E13" s="11"/>
      <c r="F13" s="422"/>
      <c r="G13" s="436">
        <v>36129296232</v>
      </c>
      <c r="H13" s="416" t="s">
        <v>248</v>
      </c>
    </row>
    <row r="14" spans="2:8" ht="12.75">
      <c r="B14" s="118"/>
      <c r="C14" s="419"/>
      <c r="D14" s="119"/>
      <c r="E14" s="237"/>
      <c r="F14" s="418"/>
      <c r="G14" s="436">
        <v>34098262445</v>
      </c>
      <c r="H14" s="416" t="s">
        <v>249</v>
      </c>
    </row>
    <row r="15" spans="2:8" s="237" customFormat="1" ht="12.75">
      <c r="B15" s="117" t="s">
        <v>250</v>
      </c>
      <c r="C15" s="480">
        <v>0</v>
      </c>
      <c r="D15" s="119" t="s">
        <v>251</v>
      </c>
      <c r="E15" s="11"/>
      <c r="F15" s="422"/>
      <c r="G15" s="439" t="s">
        <v>252</v>
      </c>
      <c r="H15" s="423"/>
    </row>
    <row r="16" spans="2:8" ht="12.75">
      <c r="B16" s="118"/>
      <c r="C16" s="419"/>
      <c r="D16" s="119"/>
      <c r="E16" s="237"/>
      <c r="F16" s="418"/>
      <c r="G16" s="439">
        <v>0.75</v>
      </c>
      <c r="H16" s="416" t="s">
        <v>253</v>
      </c>
    </row>
    <row r="17" spans="2:11" s="237" customFormat="1" ht="12.75">
      <c r="B17" s="117" t="s">
        <v>254</v>
      </c>
      <c r="C17" s="480">
        <v>299084600.69</v>
      </c>
      <c r="D17" s="119" t="s">
        <v>255</v>
      </c>
      <c r="E17" s="11"/>
      <c r="F17" s="422"/>
      <c r="G17" s="440" t="s">
        <v>256</v>
      </c>
      <c r="H17" s="416" t="s">
        <v>257</v>
      </c>
    </row>
    <row r="18" spans="2:11" ht="12.75">
      <c r="B18" s="118"/>
      <c r="C18" s="419"/>
      <c r="D18" s="119"/>
      <c r="E18" s="237"/>
      <c r="F18" s="418"/>
      <c r="G18" s="439">
        <v>0.25</v>
      </c>
      <c r="H18" s="416" t="s">
        <v>258</v>
      </c>
    </row>
    <row r="19" spans="2:11" s="237" customFormat="1" ht="12.75">
      <c r="B19" s="117" t="s">
        <v>259</v>
      </c>
      <c r="C19" s="480">
        <v>1445171849.28</v>
      </c>
      <c r="D19" s="119" t="s">
        <v>260</v>
      </c>
      <c r="E19" s="11"/>
      <c r="F19" s="422"/>
      <c r="G19" s="305" t="s">
        <v>261</v>
      </c>
      <c r="H19" s="423"/>
    </row>
    <row r="20" spans="2:11" ht="12.75">
      <c r="B20" s="118"/>
      <c r="C20" s="419"/>
      <c r="D20" s="119"/>
      <c r="E20" s="237"/>
      <c r="F20" s="424" t="s">
        <v>262</v>
      </c>
      <c r="G20" s="441" t="s">
        <v>263</v>
      </c>
      <c r="H20" s="416"/>
    </row>
    <row r="21" spans="2:11" s="237" customFormat="1" ht="12.75">
      <c r="B21" s="117" t="s">
        <v>264</v>
      </c>
      <c r="C21" s="480">
        <v>183936498.32639998</v>
      </c>
      <c r="D21" s="119" t="s">
        <v>265</v>
      </c>
      <c r="E21" s="11"/>
      <c r="F21" s="424"/>
      <c r="G21" s="436">
        <v>0</v>
      </c>
      <c r="H21" s="416" t="s">
        <v>266</v>
      </c>
    </row>
    <row r="22" spans="2:11" ht="12.75">
      <c r="B22" s="118"/>
      <c r="C22" s="419"/>
      <c r="D22" s="119"/>
      <c r="E22" s="237"/>
      <c r="F22" s="422"/>
      <c r="G22" s="436">
        <v>0</v>
      </c>
      <c r="H22" s="416" t="s">
        <v>267</v>
      </c>
    </row>
    <row r="23" spans="2:11" s="237" customFormat="1" ht="12.75">
      <c r="B23" s="117" t="s">
        <v>268</v>
      </c>
      <c r="C23" s="480">
        <v>280464.14</v>
      </c>
      <c r="D23" s="119" t="s">
        <v>269</v>
      </c>
      <c r="E23" s="11"/>
      <c r="F23" s="422"/>
      <c r="G23" s="305"/>
      <c r="H23" s="423"/>
    </row>
    <row r="24" spans="2:11" ht="12.75">
      <c r="B24" s="118"/>
      <c r="C24" s="419"/>
      <c r="D24" s="119"/>
      <c r="E24" s="237"/>
      <c r="F24" s="418"/>
      <c r="G24" s="436">
        <v>34098262445</v>
      </c>
      <c r="H24" s="416" t="s">
        <v>270</v>
      </c>
    </row>
    <row r="25" spans="2:11" ht="12.75">
      <c r="B25" s="117" t="s">
        <v>271</v>
      </c>
      <c r="C25" s="480">
        <v>830734897.15591848</v>
      </c>
      <c r="D25" s="119" t="s">
        <v>272</v>
      </c>
      <c r="F25" s="418"/>
      <c r="G25" s="305"/>
      <c r="H25" s="423"/>
      <c r="I25" s="237"/>
      <c r="J25" s="237"/>
      <c r="K25" s="237"/>
    </row>
    <row r="26" spans="2:11" ht="13.5" thickBot="1">
      <c r="B26" s="425"/>
      <c r="C26" s="481"/>
      <c r="D26" s="417"/>
      <c r="F26" s="412" t="s">
        <v>273</v>
      </c>
      <c r="G26" s="305" t="s">
        <v>274</v>
      </c>
      <c r="H26" s="416"/>
    </row>
    <row r="27" spans="2:11">
      <c r="B27" s="413"/>
      <c r="C27" s="482"/>
      <c r="D27" s="426"/>
      <c r="F27" s="421" t="s">
        <v>244</v>
      </c>
      <c r="G27" s="305" t="s">
        <v>245</v>
      </c>
      <c r="H27" s="416"/>
      <c r="I27" s="237"/>
      <c r="J27" s="237"/>
      <c r="K27" s="237"/>
    </row>
    <row r="28" spans="2:11" ht="12.75">
      <c r="B28" s="458" t="s">
        <v>275</v>
      </c>
      <c r="C28" s="480">
        <v>28030852547.337688</v>
      </c>
      <c r="D28" s="414"/>
      <c r="F28" s="418"/>
      <c r="G28" s="436">
        <v>36129296232</v>
      </c>
      <c r="H28" s="416" t="s">
        <v>248</v>
      </c>
    </row>
    <row r="29" spans="2:11" ht="12.75">
      <c r="B29" s="458"/>
      <c r="C29" s="118" t="s">
        <v>470</v>
      </c>
      <c r="D29" s="459" t="s">
        <v>276</v>
      </c>
      <c r="F29" s="418"/>
      <c r="G29" s="436">
        <v>35906164730</v>
      </c>
      <c r="H29" s="416" t="s">
        <v>277</v>
      </c>
      <c r="I29" s="237"/>
      <c r="J29" s="237"/>
      <c r="K29" s="237"/>
    </row>
    <row r="30" spans="2:11" ht="12.75" thickBot="1">
      <c r="B30" s="444"/>
      <c r="C30" s="453"/>
      <c r="D30" s="427"/>
      <c r="F30" s="422"/>
      <c r="G30" s="439" t="s">
        <v>278</v>
      </c>
      <c r="H30" s="423"/>
    </row>
    <row r="31" spans="2:11">
      <c r="D31" s="267"/>
      <c r="F31" s="418"/>
      <c r="G31" s="442" t="s">
        <v>279</v>
      </c>
      <c r="H31" s="416" t="s">
        <v>253</v>
      </c>
      <c r="I31" s="237"/>
      <c r="J31" s="237"/>
      <c r="K31" s="237"/>
    </row>
    <row r="32" spans="2:11">
      <c r="B32" s="11" t="s">
        <v>280</v>
      </c>
      <c r="F32" s="422"/>
      <c r="G32" s="440" t="s">
        <v>256</v>
      </c>
      <c r="H32" s="416" t="s">
        <v>257</v>
      </c>
    </row>
    <row r="33" spans="2:11" s="428" customFormat="1" ht="13.5" thickBot="1">
      <c r="F33" s="418"/>
      <c r="G33" s="439">
        <v>0.25</v>
      </c>
      <c r="H33" s="416" t="s">
        <v>258</v>
      </c>
      <c r="I33" s="237"/>
      <c r="J33" s="237"/>
      <c r="K33" s="237"/>
    </row>
    <row r="34" spans="2:11" s="428" customFormat="1" ht="13.5" thickBot="1">
      <c r="B34" s="429" t="s">
        <v>281</v>
      </c>
      <c r="C34" s="460">
        <v>0.76700000000000002</v>
      </c>
      <c r="F34" s="422"/>
      <c r="G34" s="305" t="s">
        <v>261</v>
      </c>
      <c r="H34" s="423"/>
      <c r="I34" s="11"/>
      <c r="J34" s="11"/>
      <c r="K34" s="11"/>
    </row>
    <row r="35" spans="2:11" s="428" customFormat="1" ht="13.5" thickBot="1">
      <c r="B35" s="429" t="s">
        <v>282</v>
      </c>
      <c r="C35" s="430">
        <v>1747367208.7276878</v>
      </c>
      <c r="F35" s="424" t="s">
        <v>262</v>
      </c>
      <c r="G35" s="441" t="s">
        <v>263</v>
      </c>
      <c r="H35" s="431"/>
      <c r="I35" s="237"/>
      <c r="J35" s="237"/>
      <c r="K35" s="237"/>
    </row>
    <row r="36" spans="2:11" s="428" customFormat="1" ht="13.5" thickBot="1">
      <c r="B36" s="429" t="s">
        <v>283</v>
      </c>
      <c r="C36" s="432">
        <v>26283485338.610001</v>
      </c>
      <c r="F36" s="422"/>
      <c r="G36" s="436">
        <v>0</v>
      </c>
      <c r="H36" s="416" t="s">
        <v>266</v>
      </c>
      <c r="I36" s="11"/>
      <c r="J36" s="11"/>
      <c r="K36" s="11"/>
    </row>
    <row r="37" spans="2:11" s="428" customFormat="1" ht="12.75">
      <c r="F37" s="422"/>
      <c r="G37" s="436">
        <v>0</v>
      </c>
      <c r="H37" s="416" t="s">
        <v>267</v>
      </c>
      <c r="I37" s="237"/>
      <c r="J37" s="237"/>
      <c r="K37" s="237"/>
    </row>
    <row r="38" spans="2:11" s="428" customFormat="1" ht="12.75">
      <c r="F38" s="418"/>
      <c r="G38" s="305"/>
      <c r="H38" s="423"/>
      <c r="I38" s="11"/>
      <c r="J38" s="11"/>
      <c r="K38" s="11"/>
    </row>
    <row r="39" spans="2:11" s="428" customFormat="1" ht="12.75">
      <c r="F39" s="418"/>
      <c r="G39" s="436">
        <v>27540028347.91</v>
      </c>
      <c r="H39" s="416" t="s">
        <v>284</v>
      </c>
      <c r="I39" s="237"/>
      <c r="J39" s="237"/>
      <c r="K39" s="237"/>
    </row>
    <row r="40" spans="2:11" s="428" customFormat="1" ht="13.5" thickBot="1">
      <c r="F40" s="291"/>
      <c r="G40" s="437"/>
      <c r="H40" s="433"/>
    </row>
    <row r="41" spans="2:11" s="428" customFormat="1" ht="12.75">
      <c r="F41" s="11"/>
      <c r="G41" s="11"/>
    </row>
    <row r="42" spans="2:11" s="428" customFormat="1" ht="13.5" thickBot="1">
      <c r="B42" s="405" t="s">
        <v>285</v>
      </c>
      <c r="C42" s="405"/>
      <c r="D42" s="405"/>
      <c r="E42" s="405"/>
      <c r="F42" s="406"/>
      <c r="G42" s="406"/>
      <c r="H42" s="405"/>
    </row>
    <row r="43" spans="2:11" s="428" customFormat="1" ht="13.5" thickBot="1"/>
    <row r="44" spans="2:11" s="428" customFormat="1" ht="13.5" thickBot="1">
      <c r="B44" s="429" t="s">
        <v>286</v>
      </c>
      <c r="C44" s="434">
        <v>0</v>
      </c>
    </row>
    <row r="45" spans="2:11" s="428" customFormat="1" ht="13.5" thickBot="1">
      <c r="B45" s="429" t="s">
        <v>287</v>
      </c>
      <c r="C45" s="430">
        <v>3031906653.1900039</v>
      </c>
    </row>
    <row r="46" spans="2:11" s="428" customFormat="1" ht="13.5" thickBot="1">
      <c r="B46" s="429" t="s">
        <v>288</v>
      </c>
      <c r="C46" s="430">
        <v>126049141.57999986</v>
      </c>
    </row>
    <row r="47" spans="2:11" s="428" customFormat="1" ht="13.5" thickBot="1">
      <c r="B47" s="429" t="s">
        <v>289</v>
      </c>
      <c r="C47" s="430">
        <v>92076714.250000015</v>
      </c>
    </row>
    <row r="48" spans="2:11" s="428" customFormat="1" ht="13.5" thickBot="1">
      <c r="B48" s="429" t="s">
        <v>290</v>
      </c>
      <c r="C48" s="430">
        <v>0</v>
      </c>
    </row>
    <row r="49" spans="2:8" s="428" customFormat="1" ht="13.5" thickBot="1">
      <c r="B49" s="429" t="s">
        <v>89</v>
      </c>
      <c r="C49" s="432">
        <v>3250032509.0200038</v>
      </c>
    </row>
    <row r="50" spans="2:8" s="428" customFormat="1" ht="12.75"/>
    <row r="51" spans="2:8" s="428" customFormat="1" ht="12.75">
      <c r="B51" s="428" t="s">
        <v>291</v>
      </c>
    </row>
    <row r="52" spans="2:8" s="428" customFormat="1" ht="13.5" thickBot="1"/>
    <row r="53" spans="2:8" s="428" customFormat="1" ht="13.5" thickBot="1">
      <c r="B53" s="429" t="s">
        <v>292</v>
      </c>
      <c r="C53" s="434">
        <v>3250032509.0200038</v>
      </c>
    </row>
    <row r="54" spans="2:8" s="428" customFormat="1" ht="13.5" thickBot="1">
      <c r="B54" s="429" t="s">
        <v>293</v>
      </c>
      <c r="C54" s="430">
        <v>0</v>
      </c>
    </row>
    <row r="55" spans="2:8" s="428" customFormat="1" ht="13.5" thickBot="1">
      <c r="B55" s="429" t="s">
        <v>247</v>
      </c>
      <c r="C55" s="430">
        <v>0</v>
      </c>
    </row>
    <row r="56" spans="2:8" s="428" customFormat="1" ht="13.5" thickBot="1">
      <c r="B56" s="429" t="s">
        <v>89</v>
      </c>
      <c r="C56" s="432">
        <v>3250032509.0200038</v>
      </c>
    </row>
    <row r="57" spans="2:8" s="428" customFormat="1" ht="12.75"/>
    <row r="58" spans="2:8" s="428" customFormat="1" ht="12.75"/>
    <row r="59" spans="2:8" s="428" customFormat="1" ht="13.5" thickBot="1">
      <c r="B59" s="405" t="s">
        <v>294</v>
      </c>
      <c r="C59" s="405"/>
      <c r="D59" s="405"/>
      <c r="E59" s="405"/>
      <c r="F59" s="405"/>
      <c r="G59" s="405"/>
      <c r="H59" s="405"/>
    </row>
    <row r="60" spans="2:8" s="428" customFormat="1" ht="13.5" thickBot="1"/>
    <row r="61" spans="2:8" s="428" customFormat="1" ht="13.5" thickBot="1">
      <c r="B61" s="429" t="s">
        <v>295</v>
      </c>
      <c r="C61" s="434">
        <v>3250032509.0200038</v>
      </c>
    </row>
    <row r="62" spans="2:8" s="428" customFormat="1" ht="13.5" thickBot="1">
      <c r="B62" s="429" t="s">
        <v>296</v>
      </c>
      <c r="C62" s="430">
        <v>36129296232</v>
      </c>
    </row>
    <row r="63" spans="2:8" s="428" customFormat="1" ht="13.5" thickBot="1">
      <c r="B63" s="429" t="s">
        <v>297</v>
      </c>
      <c r="C63" s="430">
        <v>0</v>
      </c>
    </row>
    <row r="64" spans="2:8" s="428" customFormat="1" ht="13.5" thickBot="1">
      <c r="B64" s="429" t="s">
        <v>89</v>
      </c>
      <c r="C64" s="432">
        <v>39379328741.020004</v>
      </c>
    </row>
    <row r="65" spans="2:5" s="428" customFormat="1" ht="13.5" thickBot="1"/>
    <row r="66" spans="2:5" s="428" customFormat="1" ht="13.5" thickBot="1">
      <c r="B66" s="429" t="s">
        <v>298</v>
      </c>
      <c r="C66" s="434">
        <v>13095843402.410004</v>
      </c>
    </row>
    <row r="67" spans="2:5" s="428" customFormat="1" ht="13.5" thickBot="1">
      <c r="B67" s="429" t="s">
        <v>299</v>
      </c>
      <c r="C67" s="430">
        <v>0</v>
      </c>
    </row>
    <row r="68" spans="2:5" s="428" customFormat="1" ht="13.5" thickBot="1">
      <c r="B68" s="429" t="s">
        <v>300</v>
      </c>
      <c r="C68" s="430">
        <v>26283485338.610001</v>
      </c>
    </row>
    <row r="69" spans="2:5" s="428" customFormat="1" ht="13.5" thickBot="1">
      <c r="B69" s="429" t="s">
        <v>89</v>
      </c>
      <c r="C69" s="432">
        <v>39379328741.020004</v>
      </c>
    </row>
    <row r="70" spans="2:5" s="428" customFormat="1" ht="12.75"/>
    <row r="71" spans="2:5" s="428" customFormat="1" ht="12.75"/>
    <row r="72" spans="2:5" s="428" customFormat="1" ht="12.75"/>
    <row r="73" spans="2:5" s="428" customFormat="1" ht="12.75"/>
    <row r="74" spans="2:5" s="428" customFormat="1" ht="12.75"/>
    <row r="75" spans="2:5" s="428" customFormat="1" ht="12.75"/>
    <row r="76" spans="2:5" s="428" customFormat="1" ht="12.75"/>
    <row r="77" spans="2:5" s="428" customFormat="1" ht="12.75"/>
    <row r="78" spans="2:5" ht="12.75">
      <c r="B78" s="428"/>
      <c r="C78" s="428"/>
      <c r="D78" s="428"/>
      <c r="E78" s="428"/>
    </row>
    <row r="79" spans="2:5" ht="12.75">
      <c r="B79" s="428"/>
      <c r="C79" s="428"/>
      <c r="D79" s="428"/>
      <c r="E79" s="428"/>
    </row>
    <row r="80" spans="2:5" ht="12.75">
      <c r="B80" s="428"/>
      <c r="C80" s="428"/>
      <c r="D80" s="428"/>
      <c r="E80" s="428"/>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5" orientation="landscape" r:id="rId1"/>
  <headerFooter>
    <oddHeader>&amp;C&amp;10Covered Bond Investors' Report - February 2012</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C11" sqref="C11"/>
    </sheetView>
  </sheetViews>
  <sheetFormatPr defaultRowHeight="9"/>
  <cols>
    <col min="1" max="1" width="5.7109375" style="116" customWidth="1"/>
    <col min="2" max="2" width="50.7109375" style="116" customWidth="1"/>
    <col min="3" max="3" width="15.7109375" style="116" customWidth="1"/>
    <col min="4" max="4" width="9.140625" style="116"/>
    <col min="5" max="5" width="5.7109375" style="116" customWidth="1"/>
    <col min="6" max="6" width="50.7109375" style="116" customWidth="1"/>
    <col min="7" max="7" width="15.7109375" style="116" customWidth="1"/>
    <col min="8" max="16384" width="9.140625" style="116"/>
  </cols>
  <sheetData>
    <row r="2" spans="1:14" ht="9.75" thickBot="1">
      <c r="B2" s="115" t="s">
        <v>301</v>
      </c>
      <c r="C2" s="114"/>
      <c r="D2" s="114"/>
      <c r="E2" s="114"/>
      <c r="F2" s="114"/>
      <c r="G2" s="114"/>
      <c r="H2" s="113"/>
      <c r="I2" s="113"/>
      <c r="J2" s="113"/>
      <c r="K2" s="113"/>
      <c r="L2" s="113"/>
      <c r="M2" s="113"/>
      <c r="N2" s="113"/>
    </row>
    <row r="3" spans="1:14">
      <c r="B3" s="112"/>
      <c r="C3" s="113"/>
      <c r="D3" s="113"/>
      <c r="E3" s="113"/>
      <c r="F3" s="113"/>
      <c r="G3" s="113"/>
      <c r="H3" s="113"/>
      <c r="I3" s="113"/>
      <c r="J3" s="113"/>
      <c r="K3" s="113"/>
      <c r="L3" s="113"/>
      <c r="M3" s="113"/>
      <c r="N3" s="113"/>
    </row>
    <row r="4" spans="1:14">
      <c r="B4" s="111" t="s">
        <v>302</v>
      </c>
      <c r="C4" s="110"/>
      <c r="D4" s="109"/>
      <c r="E4" s="108"/>
      <c r="F4" s="111" t="s">
        <v>303</v>
      </c>
      <c r="G4" s="111"/>
    </row>
    <row r="5" spans="1:14">
      <c r="B5" s="108"/>
      <c r="C5" s="107"/>
      <c r="D5" s="109"/>
      <c r="E5" s="108"/>
      <c r="F5" s="108"/>
    </row>
    <row r="6" spans="1:14">
      <c r="A6" s="106" t="s">
        <v>242</v>
      </c>
      <c r="B6" s="108" t="s">
        <v>304</v>
      </c>
      <c r="C6" s="124">
        <v>0</v>
      </c>
      <c r="D6" s="109"/>
      <c r="E6" s="106" t="s">
        <v>242</v>
      </c>
      <c r="F6" s="108" t="s">
        <v>305</v>
      </c>
      <c r="G6" s="126">
        <v>0</v>
      </c>
    </row>
    <row r="7" spans="1:14">
      <c r="B7" s="108" t="s">
        <v>306</v>
      </c>
      <c r="C7" s="124">
        <v>0</v>
      </c>
      <c r="D7" s="109"/>
      <c r="E7" s="108"/>
      <c r="F7" s="108"/>
      <c r="G7" s="127"/>
    </row>
    <row r="8" spans="1:14" ht="9.75" thickBot="1">
      <c r="B8" s="108"/>
      <c r="C8" s="122"/>
      <c r="D8" s="109"/>
      <c r="E8" s="108"/>
      <c r="F8" s="108"/>
      <c r="G8" s="123"/>
    </row>
    <row r="9" spans="1:14" ht="9.75" thickTop="1">
      <c r="B9" s="108"/>
      <c r="C9" s="125"/>
      <c r="D9" s="109"/>
      <c r="E9" s="106" t="s">
        <v>273</v>
      </c>
      <c r="F9" s="108" t="s">
        <v>307</v>
      </c>
      <c r="G9" s="126">
        <v>0</v>
      </c>
    </row>
    <row r="10" spans="1:14">
      <c r="A10" s="106" t="s">
        <v>273</v>
      </c>
      <c r="B10" s="108" t="s">
        <v>308</v>
      </c>
      <c r="C10" s="124">
        <v>2469683.989726027</v>
      </c>
      <c r="D10" s="109"/>
      <c r="E10" s="108"/>
      <c r="F10" s="108"/>
      <c r="G10" s="127"/>
    </row>
    <row r="11" spans="1:14">
      <c r="B11" s="108" t="s">
        <v>309</v>
      </c>
      <c r="C11" s="124">
        <v>10000</v>
      </c>
      <c r="D11" s="109"/>
      <c r="E11" s="108"/>
      <c r="F11" s="108"/>
      <c r="G11" s="127"/>
    </row>
    <row r="12" spans="1:14">
      <c r="B12" s="108" t="s">
        <v>310</v>
      </c>
      <c r="C12" s="124">
        <v>0</v>
      </c>
      <c r="D12" s="109"/>
      <c r="E12" s="106" t="s">
        <v>311</v>
      </c>
      <c r="F12" s="108" t="s">
        <v>312</v>
      </c>
      <c r="G12" s="126">
        <v>0</v>
      </c>
    </row>
    <row r="13" spans="1:14">
      <c r="B13" s="108" t="s">
        <v>313</v>
      </c>
      <c r="C13" s="124">
        <v>0</v>
      </c>
      <c r="D13" s="109"/>
      <c r="E13" s="108"/>
      <c r="F13" s="108"/>
      <c r="G13" s="127"/>
    </row>
    <row r="14" spans="1:14">
      <c r="B14" s="108" t="s">
        <v>314</v>
      </c>
      <c r="C14" s="124">
        <v>0</v>
      </c>
      <c r="D14" s="109"/>
      <c r="F14" s="108"/>
      <c r="G14" s="127"/>
    </row>
    <row r="15" spans="1:14">
      <c r="C15" s="125"/>
      <c r="D15" s="109"/>
      <c r="E15" s="106" t="s">
        <v>315</v>
      </c>
      <c r="F15" s="108" t="s">
        <v>316</v>
      </c>
      <c r="G15" s="126">
        <v>0</v>
      </c>
    </row>
    <row r="16" spans="1:14">
      <c r="B16" s="108"/>
      <c r="C16" s="125"/>
      <c r="D16" s="109"/>
      <c r="E16" s="106"/>
      <c r="F16" s="108" t="s">
        <v>317</v>
      </c>
      <c r="G16" s="126">
        <v>0</v>
      </c>
    </row>
    <row r="17" spans="1:7">
      <c r="A17" s="106" t="s">
        <v>311</v>
      </c>
      <c r="B17" s="108" t="s">
        <v>318</v>
      </c>
      <c r="C17" s="124">
        <v>8175684.5099999998</v>
      </c>
      <c r="D17" s="109"/>
      <c r="G17" s="127"/>
    </row>
    <row r="18" spans="1:7" ht="9.75" thickBot="1">
      <c r="B18" s="109"/>
      <c r="C18" s="122"/>
      <c r="D18" s="109"/>
      <c r="E18" s="108"/>
      <c r="F18" s="108"/>
      <c r="G18" s="123"/>
    </row>
    <row r="19" spans="1:7" ht="9.75" thickTop="1">
      <c r="B19" s="108"/>
      <c r="C19" s="125"/>
      <c r="D19" s="109"/>
      <c r="E19" s="106" t="s">
        <v>319</v>
      </c>
      <c r="F19" s="108" t="s">
        <v>320</v>
      </c>
      <c r="G19" s="126">
        <v>714925027.01999998</v>
      </c>
    </row>
    <row r="20" spans="1:7">
      <c r="A20" s="106" t="s">
        <v>315</v>
      </c>
      <c r="B20" s="108" t="s">
        <v>316</v>
      </c>
      <c r="C20" s="124">
        <v>11033592.039999999</v>
      </c>
      <c r="D20" s="109"/>
      <c r="E20" s="108"/>
      <c r="F20" s="108"/>
    </row>
    <row r="21" spans="1:7">
      <c r="A21" s="106"/>
      <c r="B21" s="108" t="s">
        <v>321</v>
      </c>
      <c r="C21" s="124">
        <v>0</v>
      </c>
      <c r="D21" s="109"/>
      <c r="E21" s="108"/>
      <c r="F21" s="108"/>
    </row>
    <row r="22" spans="1:7" ht="9.75" thickBot="1">
      <c r="C22" s="122"/>
      <c r="D22" s="109"/>
      <c r="E22" s="108"/>
      <c r="F22" s="108"/>
    </row>
    <row r="23" spans="1:7" ht="9.75" thickTop="1">
      <c r="B23" s="108"/>
      <c r="C23" s="123"/>
      <c r="D23" s="109"/>
      <c r="E23" s="108"/>
      <c r="F23" s="108"/>
    </row>
    <row r="24" spans="1:7" ht="18">
      <c r="A24" s="104" t="s">
        <v>319</v>
      </c>
      <c r="B24" s="103" t="s">
        <v>322</v>
      </c>
      <c r="C24" s="124">
        <v>11096458.51</v>
      </c>
      <c r="D24" s="108"/>
      <c r="E24" s="108"/>
      <c r="F24" s="108"/>
    </row>
    <row r="25" spans="1:7" ht="9.75" thickBot="1">
      <c r="B25" s="108"/>
      <c r="C25" s="122"/>
      <c r="D25" s="108"/>
      <c r="E25" s="108"/>
      <c r="F25" s="108"/>
    </row>
    <row r="26" spans="1:7" ht="9.75" thickTop="1">
      <c r="B26" s="108"/>
      <c r="C26" s="113"/>
      <c r="D26" s="108"/>
      <c r="E26" s="108"/>
      <c r="F26" s="108"/>
    </row>
    <row r="27" spans="1:7">
      <c r="A27" s="104" t="s">
        <v>323</v>
      </c>
      <c r="B27" s="559" t="s">
        <v>324</v>
      </c>
      <c r="C27" s="124">
        <v>0</v>
      </c>
      <c r="D27" s="108"/>
      <c r="E27" s="108"/>
      <c r="F27" s="108"/>
    </row>
    <row r="28" spans="1:7" ht="9.75" thickBot="1">
      <c r="B28" s="559"/>
      <c r="C28" s="122"/>
      <c r="D28" s="108"/>
      <c r="E28" s="108"/>
      <c r="F28" s="108"/>
    </row>
    <row r="29" spans="1:7" ht="9.75" thickTop="1">
      <c r="B29" s="108"/>
      <c r="C29" s="123"/>
      <c r="D29" s="108"/>
      <c r="E29" s="108"/>
      <c r="F29" s="108"/>
    </row>
    <row r="30" spans="1:7">
      <c r="A30" s="104" t="s">
        <v>325</v>
      </c>
      <c r="B30" s="108" t="s">
        <v>326</v>
      </c>
      <c r="C30" s="124">
        <v>146347191.95000002</v>
      </c>
      <c r="D30" s="108"/>
      <c r="E30" s="108"/>
      <c r="F30" s="108"/>
      <c r="G30" s="121"/>
    </row>
    <row r="31" spans="1:7" ht="9.75" thickBot="1">
      <c r="B31" s="108"/>
      <c r="C31" s="122"/>
      <c r="D31" s="108"/>
      <c r="E31" s="108"/>
      <c r="F31" s="108"/>
      <c r="G31" s="121"/>
    </row>
    <row r="32" spans="1:7" ht="9.75" thickTop="1">
      <c r="B32" s="108"/>
      <c r="C32" s="123"/>
      <c r="D32" s="108"/>
      <c r="E32" s="108"/>
      <c r="F32" s="108"/>
      <c r="G32" s="121"/>
    </row>
    <row r="33" spans="1:7">
      <c r="A33" s="104" t="s">
        <v>327</v>
      </c>
      <c r="B33" s="108" t="s">
        <v>328</v>
      </c>
      <c r="C33" s="124">
        <v>0</v>
      </c>
      <c r="D33" s="108"/>
      <c r="E33" s="108"/>
      <c r="F33" s="108"/>
      <c r="G33" s="121"/>
    </row>
    <row r="34" spans="1:7" ht="9.75" thickBot="1">
      <c r="A34" s="104"/>
      <c r="B34" s="108"/>
      <c r="C34" s="122"/>
      <c r="D34" s="108"/>
      <c r="E34" s="108"/>
      <c r="F34" s="108"/>
      <c r="G34" s="121"/>
    </row>
    <row r="35" spans="1:7" ht="9.75" thickTop="1">
      <c r="A35" s="104"/>
      <c r="B35" s="108"/>
      <c r="C35" s="123"/>
      <c r="D35" s="108"/>
      <c r="E35" s="108"/>
      <c r="F35" s="108"/>
      <c r="G35" s="121"/>
    </row>
    <row r="36" spans="1:7">
      <c r="A36" s="104" t="s">
        <v>244</v>
      </c>
      <c r="B36" s="108" t="s">
        <v>329</v>
      </c>
      <c r="C36" s="124">
        <v>0</v>
      </c>
      <c r="D36" s="108"/>
      <c r="E36" s="108"/>
      <c r="F36" s="108"/>
      <c r="G36" s="121"/>
    </row>
    <row r="37" spans="1:7" ht="9.75" thickBot="1">
      <c r="A37" s="113"/>
      <c r="B37" s="108"/>
      <c r="C37" s="105"/>
      <c r="D37" s="108"/>
      <c r="E37" s="108"/>
      <c r="F37" s="108"/>
      <c r="G37" s="121"/>
    </row>
    <row r="38" spans="1:7" ht="9.75" thickTop="1">
      <c r="A38" s="113"/>
      <c r="B38" s="108"/>
      <c r="D38" s="108"/>
      <c r="E38" s="108"/>
      <c r="F38" s="108"/>
      <c r="G38" s="121"/>
    </row>
    <row r="39" spans="1:7">
      <c r="A39" s="104" t="s">
        <v>330</v>
      </c>
      <c r="B39" s="108" t="s">
        <v>331</v>
      </c>
      <c r="C39" s="120">
        <v>28392583.2938357</v>
      </c>
      <c r="D39" s="108"/>
      <c r="E39" s="108"/>
      <c r="F39" s="108"/>
      <c r="G39" s="121"/>
    </row>
    <row r="40" spans="1:7" ht="9.75" thickBot="1">
      <c r="A40" s="113"/>
      <c r="B40" s="113"/>
      <c r="C40" s="105"/>
      <c r="D40" s="113"/>
      <c r="E40" s="113"/>
      <c r="F40" s="113"/>
      <c r="G40" s="113"/>
    </row>
    <row r="41" spans="1:7" ht="9.75" thickTop="1">
      <c r="A41" s="113"/>
      <c r="B41" s="113"/>
      <c r="D41" s="113"/>
      <c r="E41" s="113"/>
      <c r="F41" s="113"/>
      <c r="G41" s="113"/>
    </row>
    <row r="42" spans="1:7">
      <c r="A42" s="104" t="s">
        <v>332</v>
      </c>
      <c r="B42" s="113" t="s">
        <v>333</v>
      </c>
      <c r="C42" s="124">
        <v>0</v>
      </c>
      <c r="D42" s="113"/>
      <c r="E42" s="113"/>
      <c r="F42" s="113"/>
      <c r="G42" s="113"/>
    </row>
    <row r="43" spans="1:7" ht="9.75" thickBot="1">
      <c r="A43" s="113"/>
      <c r="B43" s="113"/>
      <c r="C43" s="105"/>
      <c r="D43" s="113"/>
      <c r="E43" s="113"/>
      <c r="F43" s="113"/>
      <c r="G43" s="113"/>
    </row>
    <row r="44" spans="1:7" ht="9.75" thickTop="1">
      <c r="A44" s="113"/>
      <c r="B44" s="113"/>
      <c r="C44" s="113"/>
      <c r="D44" s="113"/>
      <c r="E44" s="113"/>
      <c r="F44" s="113"/>
      <c r="G44" s="113"/>
    </row>
    <row r="45" spans="1:7">
      <c r="A45" s="113"/>
      <c r="B45" s="113"/>
      <c r="C45" s="113"/>
      <c r="D45" s="113"/>
      <c r="E45" s="113"/>
      <c r="F45" s="113"/>
      <c r="G45" s="113"/>
    </row>
    <row r="46" spans="1:7">
      <c r="A46" s="113"/>
      <c r="B46" s="113"/>
      <c r="C46" s="113"/>
      <c r="D46" s="113"/>
      <c r="E46" s="113"/>
      <c r="F46" s="113"/>
      <c r="G46" s="113"/>
    </row>
    <row r="47" spans="1:7">
      <c r="A47" s="113"/>
      <c r="B47" s="113"/>
      <c r="C47" s="113"/>
      <c r="D47" s="113"/>
      <c r="E47" s="113"/>
      <c r="F47" s="113"/>
      <c r="G47" s="113"/>
    </row>
    <row r="48" spans="1:7">
      <c r="A48" s="113"/>
      <c r="B48" s="113"/>
      <c r="C48" s="113"/>
      <c r="D48" s="113"/>
      <c r="E48" s="113"/>
      <c r="F48" s="113"/>
      <c r="G48" s="113"/>
    </row>
    <row r="49" spans="1:7">
      <c r="A49" s="113"/>
      <c r="B49" s="113"/>
      <c r="C49" s="113"/>
      <c r="D49" s="113"/>
      <c r="E49" s="113"/>
      <c r="F49" s="113"/>
      <c r="G49" s="113"/>
    </row>
    <row r="50" spans="1:7">
      <c r="A50" s="113"/>
      <c r="B50" s="113"/>
      <c r="C50" s="113"/>
      <c r="D50" s="113"/>
      <c r="E50" s="113"/>
      <c r="F50" s="113"/>
      <c r="G50" s="113"/>
    </row>
    <row r="51" spans="1:7">
      <c r="A51" s="113"/>
      <c r="B51" s="113"/>
      <c r="C51" s="113"/>
      <c r="D51" s="113"/>
      <c r="E51" s="113"/>
      <c r="F51" s="113"/>
      <c r="G51" s="113"/>
    </row>
    <row r="52" spans="1:7">
      <c r="A52" s="113"/>
      <c r="B52" s="113"/>
      <c r="C52" s="113"/>
      <c r="D52" s="113"/>
      <c r="E52" s="113"/>
      <c r="F52" s="113"/>
      <c r="G52" s="113"/>
    </row>
    <row r="53" spans="1:7">
      <c r="A53" s="113"/>
      <c r="B53" s="113"/>
      <c r="C53" s="113"/>
      <c r="D53" s="113"/>
      <c r="E53" s="113"/>
      <c r="F53" s="113"/>
      <c r="G53" s="113"/>
    </row>
    <row r="54" spans="1:7">
      <c r="A54" s="113"/>
      <c r="B54" s="113"/>
      <c r="C54" s="113"/>
      <c r="D54" s="113"/>
      <c r="E54" s="113"/>
      <c r="F54" s="113"/>
      <c r="G54" s="113"/>
    </row>
    <row r="55" spans="1:7">
      <c r="A55" s="113"/>
      <c r="B55" s="113"/>
      <c r="C55" s="113"/>
      <c r="D55" s="113"/>
      <c r="E55" s="113"/>
      <c r="F55" s="113"/>
      <c r="G55" s="113"/>
    </row>
    <row r="56" spans="1:7">
      <c r="A56" s="113"/>
      <c r="B56" s="113"/>
      <c r="C56" s="113"/>
      <c r="D56" s="113"/>
      <c r="E56" s="113"/>
      <c r="F56" s="113"/>
      <c r="G56" s="113"/>
    </row>
    <row r="57" spans="1:7">
      <c r="A57" s="113"/>
      <c r="B57" s="113"/>
      <c r="C57" s="113"/>
      <c r="D57" s="113"/>
      <c r="E57" s="113"/>
      <c r="F57" s="113"/>
      <c r="G57" s="113"/>
    </row>
    <row r="58" spans="1:7">
      <c r="A58" s="113"/>
      <c r="B58" s="113"/>
      <c r="C58" s="113"/>
      <c r="D58" s="113"/>
      <c r="E58" s="113"/>
      <c r="F58" s="113"/>
      <c r="G58" s="113"/>
    </row>
    <row r="59" spans="1:7">
      <c r="A59" s="113"/>
      <c r="B59" s="113"/>
      <c r="C59" s="113"/>
      <c r="D59" s="113"/>
      <c r="E59" s="113"/>
      <c r="F59" s="113"/>
      <c r="G59" s="113"/>
    </row>
    <row r="60" spans="1:7">
      <c r="A60" s="113"/>
      <c r="B60" s="113"/>
      <c r="C60" s="113"/>
      <c r="D60" s="113"/>
      <c r="E60" s="113"/>
      <c r="F60" s="113"/>
      <c r="G60" s="113"/>
    </row>
    <row r="61" spans="1:7">
      <c r="A61" s="113"/>
      <c r="B61" s="113"/>
      <c r="C61" s="113"/>
      <c r="D61" s="113"/>
      <c r="E61" s="113"/>
      <c r="F61" s="113"/>
      <c r="G61" s="113"/>
    </row>
    <row r="62" spans="1:7">
      <c r="A62" s="113"/>
      <c r="B62" s="113"/>
      <c r="C62" s="113"/>
      <c r="D62" s="113"/>
      <c r="E62" s="113"/>
      <c r="F62" s="113"/>
      <c r="G62" s="113"/>
    </row>
    <row r="63" spans="1:7">
      <c r="A63" s="113"/>
      <c r="B63" s="113"/>
      <c r="C63" s="113"/>
      <c r="D63" s="113"/>
      <c r="E63" s="113"/>
      <c r="F63" s="113"/>
      <c r="G63" s="113"/>
    </row>
    <row r="64" spans="1:7">
      <c r="A64" s="113"/>
      <c r="B64" s="113"/>
      <c r="C64" s="113"/>
      <c r="D64" s="113"/>
      <c r="E64" s="113"/>
      <c r="F64" s="113"/>
      <c r="G64" s="113"/>
    </row>
    <row r="65" spans="1:7">
      <c r="A65" s="113"/>
      <c r="B65" s="113"/>
      <c r="C65" s="113"/>
      <c r="D65" s="113"/>
      <c r="E65" s="113"/>
      <c r="F65" s="113"/>
      <c r="G65" s="113"/>
    </row>
    <row r="66" spans="1:7">
      <c r="A66" s="113"/>
      <c r="B66" s="113"/>
      <c r="C66" s="113"/>
      <c r="D66" s="113"/>
      <c r="E66" s="113"/>
      <c r="F66" s="113"/>
      <c r="G66" s="113"/>
    </row>
    <row r="67" spans="1:7">
      <c r="A67" s="113"/>
      <c r="B67" s="113"/>
      <c r="C67" s="113"/>
      <c r="D67" s="113"/>
      <c r="E67" s="113"/>
      <c r="F67" s="113"/>
      <c r="G67" s="113"/>
    </row>
    <row r="68" spans="1:7">
      <c r="A68" s="113"/>
      <c r="B68" s="113"/>
      <c r="C68" s="113"/>
      <c r="D68" s="113"/>
      <c r="E68" s="113"/>
      <c r="F68" s="113"/>
      <c r="G68" s="113"/>
    </row>
    <row r="69" spans="1:7">
      <c r="A69" s="113"/>
      <c r="B69" s="113"/>
      <c r="C69" s="113"/>
      <c r="D69" s="113"/>
      <c r="E69" s="113"/>
      <c r="F69" s="113"/>
      <c r="G69" s="113"/>
    </row>
    <row r="70" spans="1:7">
      <c r="A70" s="113"/>
      <c r="B70" s="113"/>
      <c r="C70" s="113"/>
      <c r="D70" s="113"/>
      <c r="E70" s="113"/>
      <c r="F70" s="113"/>
      <c r="G70" s="113"/>
    </row>
    <row r="71" spans="1:7">
      <c r="A71" s="113"/>
      <c r="B71" s="113"/>
      <c r="C71" s="113"/>
      <c r="D71" s="113"/>
      <c r="E71" s="113"/>
      <c r="F71" s="113"/>
      <c r="G71" s="113"/>
    </row>
    <row r="72" spans="1:7">
      <c r="A72" s="113"/>
      <c r="B72" s="113"/>
      <c r="C72" s="113"/>
      <c r="D72" s="113"/>
      <c r="E72" s="113"/>
      <c r="F72" s="113"/>
      <c r="G72" s="113"/>
    </row>
    <row r="73" spans="1:7">
      <c r="A73" s="113"/>
      <c r="B73" s="113"/>
      <c r="C73" s="113"/>
      <c r="D73" s="113"/>
      <c r="E73" s="113"/>
      <c r="F73" s="113"/>
      <c r="G73" s="113"/>
    </row>
    <row r="74" spans="1:7">
      <c r="A74" s="113"/>
      <c r="B74" s="113"/>
      <c r="C74" s="113"/>
      <c r="D74" s="113"/>
      <c r="E74" s="113"/>
      <c r="F74" s="113"/>
      <c r="G74" s="113"/>
    </row>
    <row r="75" spans="1:7">
      <c r="A75" s="113"/>
      <c r="B75" s="113"/>
      <c r="C75" s="113"/>
      <c r="D75" s="113"/>
      <c r="E75" s="113"/>
      <c r="F75" s="113"/>
      <c r="G75" s="113"/>
    </row>
    <row r="76" spans="1:7">
      <c r="A76" s="113"/>
      <c r="B76" s="113"/>
      <c r="C76" s="113"/>
      <c r="D76" s="113"/>
      <c r="E76" s="113"/>
      <c r="F76" s="113"/>
      <c r="G76" s="113"/>
    </row>
    <row r="77" spans="1:7">
      <c r="A77" s="113"/>
      <c r="B77" s="113"/>
      <c r="C77" s="113"/>
      <c r="D77" s="113"/>
      <c r="E77" s="113"/>
      <c r="F77" s="113"/>
      <c r="G77" s="113"/>
    </row>
    <row r="78" spans="1:7">
      <c r="A78" s="113"/>
      <c r="B78" s="113"/>
      <c r="C78" s="113"/>
      <c r="D78" s="113"/>
      <c r="E78" s="113"/>
      <c r="F78" s="113"/>
      <c r="G78" s="113"/>
    </row>
    <row r="79" spans="1:7">
      <c r="A79" s="113"/>
      <c r="B79" s="113"/>
      <c r="C79" s="113"/>
      <c r="D79" s="113"/>
      <c r="E79" s="113"/>
      <c r="F79" s="113"/>
      <c r="G79" s="113"/>
    </row>
    <row r="80" spans="1:7">
      <c r="A80" s="113"/>
      <c r="B80" s="113"/>
      <c r="C80" s="113"/>
      <c r="D80" s="113"/>
      <c r="E80" s="113"/>
      <c r="F80" s="113"/>
      <c r="G80" s="113"/>
    </row>
    <row r="81" spans="1:7">
      <c r="A81" s="113"/>
      <c r="B81" s="113"/>
      <c r="C81" s="113"/>
      <c r="D81" s="113"/>
      <c r="E81" s="113"/>
      <c r="F81" s="113"/>
      <c r="G81" s="113"/>
    </row>
    <row r="82" spans="1:7">
      <c r="A82" s="113"/>
      <c r="B82" s="113"/>
      <c r="C82" s="113"/>
      <c r="D82" s="113"/>
      <c r="E82" s="113"/>
      <c r="F82" s="113"/>
      <c r="G82" s="113"/>
    </row>
    <row r="83" spans="1:7">
      <c r="A83" s="113"/>
      <c r="B83" s="113"/>
      <c r="C83" s="113"/>
      <c r="D83" s="113"/>
      <c r="E83" s="113"/>
      <c r="F83" s="113"/>
      <c r="G83" s="113"/>
    </row>
    <row r="84" spans="1:7">
      <c r="A84" s="113"/>
      <c r="B84" s="113"/>
      <c r="C84" s="113"/>
      <c r="D84" s="113"/>
      <c r="E84" s="113"/>
      <c r="F84" s="113"/>
      <c r="G84" s="113"/>
    </row>
    <row r="85" spans="1:7">
      <c r="A85" s="113"/>
      <c r="B85" s="113"/>
      <c r="C85" s="113"/>
      <c r="D85" s="113"/>
      <c r="E85" s="113"/>
      <c r="F85" s="113"/>
      <c r="G85" s="113"/>
    </row>
    <row r="86" spans="1:7">
      <c r="A86" s="113"/>
      <c r="B86" s="113"/>
      <c r="C86" s="113"/>
      <c r="D86" s="113"/>
      <c r="E86" s="113"/>
      <c r="F86" s="113"/>
      <c r="G86" s="113"/>
    </row>
    <row r="87" spans="1:7">
      <c r="A87" s="113"/>
      <c r="B87" s="113"/>
      <c r="C87" s="113"/>
      <c r="D87" s="113"/>
      <c r="E87" s="113"/>
      <c r="F87" s="113"/>
      <c r="G87" s="113"/>
    </row>
    <row r="88" spans="1:7">
      <c r="A88" s="113"/>
      <c r="B88" s="113"/>
      <c r="C88" s="113"/>
      <c r="D88" s="113"/>
      <c r="E88" s="113"/>
      <c r="F88" s="113"/>
      <c r="G88" s="113"/>
    </row>
    <row r="89" spans="1:7">
      <c r="A89" s="113"/>
      <c r="B89" s="113"/>
      <c r="C89" s="113"/>
      <c r="D89" s="113"/>
      <c r="E89" s="113"/>
      <c r="F89" s="113"/>
      <c r="G89" s="113"/>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February 2012</oddHeader>
  </headerFooter>
</worksheet>
</file>

<file path=xl/worksheets/sheet8.xml><?xml version="1.0" encoding="utf-8"?>
<worksheet xmlns="http://schemas.openxmlformats.org/spreadsheetml/2006/main" xmlns:r="http://schemas.openxmlformats.org/officeDocument/2006/relationships">
  <dimension ref="A2:O60"/>
  <sheetViews>
    <sheetView view="pageLayout" zoomScale="75" zoomScaleNormal="100" zoomScalePageLayoutView="75" workbookViewId="0">
      <selection activeCell="K51" sqref="K51"/>
    </sheetView>
  </sheetViews>
  <sheetFormatPr defaultRowHeight="12"/>
  <cols>
    <col min="1" max="7" width="15.7109375" style="54" customWidth="1"/>
    <col min="8" max="8" width="15.42578125" style="479" customWidth="1"/>
    <col min="9" max="14" width="15.7109375" style="54" customWidth="1"/>
    <col min="15" max="16384" width="9.140625" style="54"/>
  </cols>
  <sheetData>
    <row r="2" spans="1:14" ht="12.75" thickBot="1">
      <c r="A2" s="41" t="s">
        <v>360</v>
      </c>
      <c r="B2" s="41"/>
      <c r="C2" s="41"/>
      <c r="D2" s="128"/>
      <c r="E2" s="128"/>
      <c r="F2" s="128"/>
      <c r="G2" s="128"/>
      <c r="H2" s="472"/>
      <c r="I2" s="128"/>
      <c r="J2" s="128"/>
      <c r="K2" s="128"/>
      <c r="L2" s="128"/>
      <c r="M2" s="128"/>
      <c r="N2" s="128"/>
    </row>
    <row r="3" spans="1:14">
      <c r="A3" s="33"/>
      <c r="B3" s="33"/>
      <c r="C3" s="33"/>
      <c r="D3" s="33"/>
      <c r="E3" s="33"/>
      <c r="F3" s="30"/>
      <c r="G3" s="30"/>
      <c r="H3" s="473"/>
      <c r="I3" s="30"/>
      <c r="J3" s="30"/>
      <c r="K3" s="30"/>
      <c r="L3" s="30"/>
      <c r="M3" s="30"/>
      <c r="N3" s="31"/>
    </row>
    <row r="4" spans="1:14" ht="12.75" thickBot="1">
      <c r="A4" s="128"/>
      <c r="B4" s="38"/>
      <c r="C4" s="38"/>
      <c r="D4" s="38"/>
      <c r="E4" s="38"/>
      <c r="F4" s="47"/>
      <c r="G4" s="38"/>
      <c r="H4" s="474"/>
      <c r="I4" s="38"/>
      <c r="J4" s="38"/>
      <c r="K4" s="38"/>
      <c r="L4" s="38"/>
      <c r="M4" s="38"/>
      <c r="N4" s="38"/>
    </row>
    <row r="5" spans="1:14" ht="41.25" customHeight="1" thickBot="1">
      <c r="A5" s="129" t="s">
        <v>361</v>
      </c>
      <c r="B5" s="130" t="s">
        <v>362</v>
      </c>
      <c r="C5" s="130" t="s">
        <v>363</v>
      </c>
      <c r="D5" s="130" t="s">
        <v>364</v>
      </c>
      <c r="E5" s="130" t="s">
        <v>365</v>
      </c>
      <c r="F5" s="130" t="s">
        <v>366</v>
      </c>
      <c r="G5" s="130" t="s">
        <v>367</v>
      </c>
      <c r="H5" s="475" t="s">
        <v>368</v>
      </c>
      <c r="I5" s="130" t="s">
        <v>369</v>
      </c>
      <c r="J5" s="130" t="s">
        <v>370</v>
      </c>
      <c r="K5" s="130" t="s">
        <v>371</v>
      </c>
      <c r="L5" s="130" t="s">
        <v>372</v>
      </c>
      <c r="M5" s="130" t="s">
        <v>373</v>
      </c>
      <c r="N5" s="130" t="s">
        <v>374</v>
      </c>
    </row>
    <row r="6" spans="1:14">
      <c r="A6" s="489" t="s">
        <v>375</v>
      </c>
      <c r="B6" s="489" t="s">
        <v>376</v>
      </c>
      <c r="C6" s="489" t="s">
        <v>376</v>
      </c>
      <c r="D6" s="490">
        <v>38511</v>
      </c>
      <c r="E6" s="491">
        <v>42163</v>
      </c>
      <c r="F6" s="491">
        <v>42529</v>
      </c>
      <c r="G6" s="492" t="s">
        <v>377</v>
      </c>
      <c r="H6" s="493">
        <v>2000000000</v>
      </c>
      <c r="I6" s="494">
        <v>3.3750000000000002E-2</v>
      </c>
      <c r="J6" s="133">
        <v>41068</v>
      </c>
      <c r="K6" s="495">
        <f>H6*I6</f>
        <v>67500000</v>
      </c>
      <c r="L6" s="135" t="s">
        <v>199</v>
      </c>
      <c r="M6" s="496" t="s">
        <v>378</v>
      </c>
      <c r="N6" s="135" t="s">
        <v>379</v>
      </c>
    </row>
    <row r="7" spans="1:14">
      <c r="A7" s="137" t="s">
        <v>380</v>
      </c>
      <c r="B7" s="137" t="s">
        <v>376</v>
      </c>
      <c r="C7" s="137" t="s">
        <v>376</v>
      </c>
      <c r="D7" s="131">
        <v>40294</v>
      </c>
      <c r="E7" s="132">
        <v>42163</v>
      </c>
      <c r="F7" s="132">
        <v>42529</v>
      </c>
      <c r="G7" s="138" t="s">
        <v>377</v>
      </c>
      <c r="H7" s="476">
        <v>250000000</v>
      </c>
      <c r="I7" s="471">
        <v>3.3750000000000002E-2</v>
      </c>
      <c r="J7" s="49">
        <v>41068</v>
      </c>
      <c r="K7" s="134">
        <f>H7*I7</f>
        <v>8437500</v>
      </c>
      <c r="L7" s="136" t="s">
        <v>199</v>
      </c>
      <c r="M7" s="131" t="s">
        <v>378</v>
      </c>
      <c r="N7" s="136" t="s">
        <v>379</v>
      </c>
    </row>
    <row r="8" spans="1:14">
      <c r="A8" s="137" t="s">
        <v>381</v>
      </c>
      <c r="B8" s="137" t="s">
        <v>376</v>
      </c>
      <c r="C8" s="137" t="s">
        <v>376</v>
      </c>
      <c r="D8" s="131">
        <v>40352</v>
      </c>
      <c r="E8" s="132">
        <v>42163</v>
      </c>
      <c r="F8" s="132">
        <v>42529</v>
      </c>
      <c r="G8" s="138" t="s">
        <v>377</v>
      </c>
      <c r="H8" s="476">
        <v>600000000</v>
      </c>
      <c r="I8" s="471">
        <v>3.3750000000000002E-2</v>
      </c>
      <c r="J8" s="49">
        <v>41068</v>
      </c>
      <c r="K8" s="134">
        <f t="shared" ref="K8:K22" si="0">H8*I8</f>
        <v>20250000</v>
      </c>
      <c r="L8" s="136" t="s">
        <v>199</v>
      </c>
      <c r="M8" s="131" t="s">
        <v>378</v>
      </c>
      <c r="N8" s="136" t="s">
        <v>379</v>
      </c>
    </row>
    <row r="9" spans="1:14">
      <c r="A9" s="137" t="s">
        <v>382</v>
      </c>
      <c r="B9" s="137" t="s">
        <v>376</v>
      </c>
      <c r="C9" s="137" t="s">
        <v>376</v>
      </c>
      <c r="D9" s="131">
        <v>40710</v>
      </c>
      <c r="E9" s="131">
        <v>42163</v>
      </c>
      <c r="F9" s="131">
        <v>42529</v>
      </c>
      <c r="G9" s="138" t="s">
        <v>377</v>
      </c>
      <c r="H9" s="476">
        <v>525000000</v>
      </c>
      <c r="I9" s="471">
        <v>3.3799999999999997E-2</v>
      </c>
      <c r="J9" s="49">
        <v>41068</v>
      </c>
      <c r="K9" s="134">
        <f t="shared" si="0"/>
        <v>17745000</v>
      </c>
      <c r="L9" s="136" t="s">
        <v>199</v>
      </c>
      <c r="M9" s="131" t="s">
        <v>378</v>
      </c>
      <c r="N9" s="136" t="s">
        <v>379</v>
      </c>
    </row>
    <row r="10" spans="1:14">
      <c r="A10" s="137" t="s">
        <v>383</v>
      </c>
      <c r="B10" s="137" t="s">
        <v>376</v>
      </c>
      <c r="C10" s="137" t="s">
        <v>376</v>
      </c>
      <c r="D10" s="131">
        <v>38674</v>
      </c>
      <c r="E10" s="132">
        <v>41231</v>
      </c>
      <c r="F10" s="132">
        <v>41596</v>
      </c>
      <c r="G10" s="138" t="s">
        <v>384</v>
      </c>
      <c r="H10" s="476">
        <v>600000000</v>
      </c>
      <c r="I10" s="471" t="s">
        <v>385</v>
      </c>
      <c r="J10" s="49">
        <v>41047</v>
      </c>
      <c r="K10" s="134">
        <v>1592404.6027397499</v>
      </c>
      <c r="L10" s="136" t="s">
        <v>199</v>
      </c>
      <c r="M10" s="131" t="s">
        <v>386</v>
      </c>
      <c r="N10" s="136" t="s">
        <v>379</v>
      </c>
    </row>
    <row r="11" spans="1:14">
      <c r="A11" s="137" t="s">
        <v>387</v>
      </c>
      <c r="B11" s="137" t="s">
        <v>376</v>
      </c>
      <c r="C11" s="137" t="s">
        <v>376</v>
      </c>
      <c r="D11" s="131">
        <v>38819</v>
      </c>
      <c r="E11" s="132">
        <v>44298</v>
      </c>
      <c r="F11" s="132">
        <v>44663</v>
      </c>
      <c r="G11" s="138" t="s">
        <v>377</v>
      </c>
      <c r="H11" s="476">
        <v>1500000000</v>
      </c>
      <c r="I11" s="471">
        <v>4.2500000000000003E-2</v>
      </c>
      <c r="J11" s="49">
        <v>41011</v>
      </c>
      <c r="K11" s="134">
        <f t="shared" si="0"/>
        <v>63750000.000000007</v>
      </c>
      <c r="L11" s="136" t="s">
        <v>199</v>
      </c>
      <c r="M11" s="131" t="s">
        <v>388</v>
      </c>
      <c r="N11" s="136" t="s">
        <v>379</v>
      </c>
    </row>
    <row r="12" spans="1:14">
      <c r="A12" s="137" t="s">
        <v>380</v>
      </c>
      <c r="B12" s="137" t="s">
        <v>376</v>
      </c>
      <c r="C12" s="137" t="s">
        <v>376</v>
      </c>
      <c r="D12" s="131">
        <v>40581</v>
      </c>
      <c r="E12" s="132">
        <v>44298</v>
      </c>
      <c r="F12" s="132">
        <v>44663</v>
      </c>
      <c r="G12" s="138" t="s">
        <v>377</v>
      </c>
      <c r="H12" s="476">
        <v>250000000</v>
      </c>
      <c r="I12" s="471">
        <v>4.2500000000000003E-2</v>
      </c>
      <c r="J12" s="49">
        <v>41011</v>
      </c>
      <c r="K12" s="134">
        <f t="shared" si="0"/>
        <v>10625000</v>
      </c>
      <c r="L12" s="136" t="s">
        <v>199</v>
      </c>
      <c r="M12" s="136" t="s">
        <v>388</v>
      </c>
      <c r="N12" s="136" t="s">
        <v>379</v>
      </c>
    </row>
    <row r="13" spans="1:14">
      <c r="A13" s="137" t="s">
        <v>381</v>
      </c>
      <c r="B13" s="137" t="s">
        <v>376</v>
      </c>
      <c r="C13" s="137" t="s">
        <v>376</v>
      </c>
      <c r="D13" s="131">
        <v>40935</v>
      </c>
      <c r="E13" s="132">
        <v>44298</v>
      </c>
      <c r="F13" s="132">
        <v>44663</v>
      </c>
      <c r="G13" s="138" t="s">
        <v>377</v>
      </c>
      <c r="H13" s="476">
        <v>250000000</v>
      </c>
      <c r="I13" s="471">
        <v>4.2500000000000003E-2</v>
      </c>
      <c r="J13" s="49">
        <v>41011</v>
      </c>
      <c r="K13" s="134">
        <f t="shared" si="0"/>
        <v>10625000</v>
      </c>
      <c r="L13" s="136" t="s">
        <v>199</v>
      </c>
      <c r="M13" s="136" t="s">
        <v>456</v>
      </c>
      <c r="N13" s="136" t="s">
        <v>379</v>
      </c>
    </row>
    <row r="14" spans="1:14">
      <c r="A14" s="137" t="s">
        <v>389</v>
      </c>
      <c r="B14" s="137" t="s">
        <v>376</v>
      </c>
      <c r="C14" s="137" t="s">
        <v>376</v>
      </c>
      <c r="D14" s="131">
        <v>40100</v>
      </c>
      <c r="E14" s="132">
        <v>42657</v>
      </c>
      <c r="F14" s="132">
        <v>43022</v>
      </c>
      <c r="G14" s="138" t="s">
        <v>377</v>
      </c>
      <c r="H14" s="476">
        <v>1750000000</v>
      </c>
      <c r="I14" s="471">
        <v>3.6249999999999998E-2</v>
      </c>
      <c r="J14" s="49">
        <v>41196</v>
      </c>
      <c r="K14" s="134">
        <f t="shared" si="0"/>
        <v>63437499.999999993</v>
      </c>
      <c r="L14" s="136" t="s">
        <v>199</v>
      </c>
      <c r="M14" s="131" t="s">
        <v>390</v>
      </c>
      <c r="N14" s="136" t="s">
        <v>379</v>
      </c>
    </row>
    <row r="15" spans="1:14">
      <c r="A15" s="137" t="s">
        <v>380</v>
      </c>
      <c r="B15" s="137" t="s">
        <v>376</v>
      </c>
      <c r="C15" s="137" t="s">
        <v>376</v>
      </c>
      <c r="D15" s="131">
        <v>40557</v>
      </c>
      <c r="E15" s="132">
        <v>42658</v>
      </c>
      <c r="F15" s="132">
        <v>43023</v>
      </c>
      <c r="G15" s="138" t="s">
        <v>377</v>
      </c>
      <c r="H15" s="476">
        <v>606060000</v>
      </c>
      <c r="I15" s="471">
        <v>3.6249999999999998E-2</v>
      </c>
      <c r="J15" s="49">
        <v>41196</v>
      </c>
      <c r="K15" s="134">
        <f t="shared" si="0"/>
        <v>21969675</v>
      </c>
      <c r="L15" s="136" t="s">
        <v>199</v>
      </c>
      <c r="M15" s="131" t="s">
        <v>390</v>
      </c>
      <c r="N15" s="136" t="s">
        <v>379</v>
      </c>
    </row>
    <row r="16" spans="1:14">
      <c r="A16" s="137" t="s">
        <v>391</v>
      </c>
      <c r="B16" s="137" t="s">
        <v>376</v>
      </c>
      <c r="C16" s="137" t="s">
        <v>376</v>
      </c>
      <c r="D16" s="131">
        <v>40255</v>
      </c>
      <c r="E16" s="132">
        <v>41351</v>
      </c>
      <c r="F16" s="132">
        <v>41716</v>
      </c>
      <c r="G16" s="138" t="s">
        <v>377</v>
      </c>
      <c r="H16" s="476">
        <v>1000000000</v>
      </c>
      <c r="I16" s="471">
        <v>2.5000000000000001E-2</v>
      </c>
      <c r="J16" s="49">
        <v>40986</v>
      </c>
      <c r="K16" s="134">
        <f t="shared" si="0"/>
        <v>25000000</v>
      </c>
      <c r="L16" s="136" t="s">
        <v>199</v>
      </c>
      <c r="M16" s="131" t="s">
        <v>392</v>
      </c>
      <c r="N16" s="136" t="s">
        <v>379</v>
      </c>
    </row>
    <row r="17" spans="1:14">
      <c r="A17" s="137" t="s">
        <v>380</v>
      </c>
      <c r="B17" s="137" t="s">
        <v>376</v>
      </c>
      <c r="C17" s="137" t="s">
        <v>376</v>
      </c>
      <c r="D17" s="131">
        <v>40337</v>
      </c>
      <c r="E17" s="132">
        <f>E16</f>
        <v>41351</v>
      </c>
      <c r="F17" s="132">
        <f>F16</f>
        <v>41716</v>
      </c>
      <c r="G17" s="138" t="s">
        <v>377</v>
      </c>
      <c r="H17" s="476">
        <v>300000000</v>
      </c>
      <c r="I17" s="471">
        <v>2.5000000000000001E-2</v>
      </c>
      <c r="J17" s="49">
        <v>40986</v>
      </c>
      <c r="K17" s="134">
        <f t="shared" si="0"/>
        <v>7500000</v>
      </c>
      <c r="L17" s="136" t="s">
        <v>199</v>
      </c>
      <c r="M17" s="131" t="s">
        <v>392</v>
      </c>
      <c r="N17" s="136" t="s">
        <v>379</v>
      </c>
    </row>
    <row r="18" spans="1:14">
      <c r="A18" s="137" t="s">
        <v>381</v>
      </c>
      <c r="B18" s="137" t="s">
        <v>376</v>
      </c>
      <c r="C18" s="137" t="s">
        <v>376</v>
      </c>
      <c r="D18" s="131">
        <v>40464</v>
      </c>
      <c r="E18" s="132">
        <v>41351</v>
      </c>
      <c r="F18" s="132">
        <v>41716</v>
      </c>
      <c r="G18" s="138" t="s">
        <v>377</v>
      </c>
      <c r="H18" s="476">
        <v>300000000</v>
      </c>
      <c r="I18" s="471">
        <v>2.5000000000000001E-2</v>
      </c>
      <c r="J18" s="49">
        <v>40986</v>
      </c>
      <c r="K18" s="134">
        <f t="shared" si="0"/>
        <v>7500000</v>
      </c>
      <c r="L18" s="136" t="s">
        <v>199</v>
      </c>
      <c r="M18" s="131" t="s">
        <v>392</v>
      </c>
      <c r="N18" s="136" t="s">
        <v>379</v>
      </c>
    </row>
    <row r="19" spans="1:14">
      <c r="A19" s="137" t="s">
        <v>393</v>
      </c>
      <c r="B19" s="137" t="s">
        <v>376</v>
      </c>
      <c r="C19" s="137" t="s">
        <v>376</v>
      </c>
      <c r="D19" s="131">
        <v>40359</v>
      </c>
      <c r="E19" s="132">
        <v>41820</v>
      </c>
      <c r="F19" s="132">
        <v>42185</v>
      </c>
      <c r="G19" s="138" t="s">
        <v>377</v>
      </c>
      <c r="H19" s="476">
        <v>750000000</v>
      </c>
      <c r="I19" s="471">
        <v>3.125E-2</v>
      </c>
      <c r="J19" s="49">
        <v>41090</v>
      </c>
      <c r="K19" s="134">
        <f t="shared" si="0"/>
        <v>23437500</v>
      </c>
      <c r="L19" s="136" t="s">
        <v>199</v>
      </c>
      <c r="M19" s="131" t="s">
        <v>394</v>
      </c>
      <c r="N19" s="136" t="s">
        <v>379</v>
      </c>
    </row>
    <row r="20" spans="1:14">
      <c r="A20" s="137" t="s">
        <v>380</v>
      </c>
      <c r="B20" s="137" t="s">
        <v>376</v>
      </c>
      <c r="C20" s="137" t="s">
        <v>376</v>
      </c>
      <c r="D20" s="131">
        <v>40557</v>
      </c>
      <c r="E20" s="132">
        <v>41820</v>
      </c>
      <c r="F20" s="132">
        <v>42185</v>
      </c>
      <c r="G20" s="138" t="s">
        <v>377</v>
      </c>
      <c r="H20" s="477">
        <v>350000000</v>
      </c>
      <c r="I20" s="471">
        <v>3.125E-2</v>
      </c>
      <c r="J20" s="49">
        <v>41090</v>
      </c>
      <c r="K20" s="134">
        <f t="shared" si="0"/>
        <v>10937500</v>
      </c>
      <c r="L20" s="136" t="s">
        <v>199</v>
      </c>
      <c r="M20" s="131" t="s">
        <v>394</v>
      </c>
      <c r="N20" s="136" t="s">
        <v>379</v>
      </c>
    </row>
    <row r="21" spans="1:14">
      <c r="A21" s="137" t="s">
        <v>381</v>
      </c>
      <c r="B21" s="137" t="s">
        <v>376</v>
      </c>
      <c r="C21" s="137" t="s">
        <v>376</v>
      </c>
      <c r="D21" s="131">
        <v>40637</v>
      </c>
      <c r="E21" s="132">
        <v>41820</v>
      </c>
      <c r="F21" s="132">
        <v>41850</v>
      </c>
      <c r="G21" s="138" t="s">
        <v>377</v>
      </c>
      <c r="H21" s="477">
        <v>275000000</v>
      </c>
      <c r="I21" s="471">
        <v>3.125E-2</v>
      </c>
      <c r="J21" s="49">
        <v>41090</v>
      </c>
      <c r="K21" s="134">
        <f t="shared" si="0"/>
        <v>8593750</v>
      </c>
      <c r="L21" s="136" t="s">
        <v>199</v>
      </c>
      <c r="M21" s="131" t="s">
        <v>394</v>
      </c>
      <c r="N21" s="136" t="s">
        <v>379</v>
      </c>
    </row>
    <row r="22" spans="1:14">
      <c r="A22" s="137" t="s">
        <v>382</v>
      </c>
      <c r="B22" s="137" t="s">
        <v>376</v>
      </c>
      <c r="C22" s="137" t="s">
        <v>376</v>
      </c>
      <c r="D22" s="131">
        <v>40787</v>
      </c>
      <c r="E22" s="132">
        <v>41820</v>
      </c>
      <c r="F22" s="132">
        <v>42185</v>
      </c>
      <c r="G22" s="138" t="s">
        <v>377</v>
      </c>
      <c r="H22" s="476">
        <v>150000000</v>
      </c>
      <c r="I22" s="471">
        <v>3.125E-2</v>
      </c>
      <c r="J22" s="49">
        <v>41090</v>
      </c>
      <c r="K22" s="134">
        <f t="shared" si="0"/>
        <v>4687500</v>
      </c>
      <c r="L22" s="136" t="s">
        <v>199</v>
      </c>
      <c r="M22" s="131" t="s">
        <v>394</v>
      </c>
      <c r="N22" s="136" t="s">
        <v>379</v>
      </c>
    </row>
    <row r="23" spans="1:14">
      <c r="A23" s="137" t="s">
        <v>395</v>
      </c>
      <c r="B23" s="137" t="s">
        <v>376</v>
      </c>
      <c r="C23" s="137" t="s">
        <v>376</v>
      </c>
      <c r="D23" s="131">
        <v>40416</v>
      </c>
      <c r="E23" s="132">
        <v>41147</v>
      </c>
      <c r="F23" s="132">
        <v>41512</v>
      </c>
      <c r="G23" s="138" t="s">
        <v>384</v>
      </c>
      <c r="H23" s="476">
        <v>500000000</v>
      </c>
      <c r="I23" s="471" t="s">
        <v>396</v>
      </c>
      <c r="J23" s="49">
        <v>41057</v>
      </c>
      <c r="K23" s="134">
        <v>3194199.72602741</v>
      </c>
      <c r="L23" s="136" t="s">
        <v>199</v>
      </c>
      <c r="M23" s="131" t="s">
        <v>397</v>
      </c>
      <c r="N23" s="136" t="s">
        <v>379</v>
      </c>
    </row>
    <row r="24" spans="1:14">
      <c r="A24" s="137" t="s">
        <v>398</v>
      </c>
      <c r="B24" s="137" t="s">
        <v>376</v>
      </c>
      <c r="C24" s="137" t="s">
        <v>376</v>
      </c>
      <c r="D24" s="131">
        <v>40416</v>
      </c>
      <c r="E24" s="132">
        <v>41512</v>
      </c>
      <c r="F24" s="132">
        <v>41877</v>
      </c>
      <c r="G24" s="138" t="s">
        <v>384</v>
      </c>
      <c r="H24" s="476">
        <v>500000000</v>
      </c>
      <c r="I24" s="471" t="s">
        <v>396</v>
      </c>
      <c r="J24" s="49">
        <v>41057</v>
      </c>
      <c r="K24" s="134">
        <v>3194199.72602741</v>
      </c>
      <c r="L24" s="136" t="s">
        <v>199</v>
      </c>
      <c r="M24" s="131" t="s">
        <v>399</v>
      </c>
      <c r="N24" s="136" t="s">
        <v>379</v>
      </c>
    </row>
    <row r="25" spans="1:14">
      <c r="A25" s="137" t="s">
        <v>400</v>
      </c>
      <c r="B25" s="137" t="s">
        <v>376</v>
      </c>
      <c r="C25" s="137" t="s">
        <v>376</v>
      </c>
      <c r="D25" s="131">
        <v>40416</v>
      </c>
      <c r="E25" s="132">
        <v>41877</v>
      </c>
      <c r="F25" s="132">
        <v>42242</v>
      </c>
      <c r="G25" s="138" t="s">
        <v>384</v>
      </c>
      <c r="H25" s="476">
        <v>500000000</v>
      </c>
      <c r="I25" s="471" t="s">
        <v>396</v>
      </c>
      <c r="J25" s="49">
        <v>41057</v>
      </c>
      <c r="K25" s="134">
        <v>3194199.72602741</v>
      </c>
      <c r="L25" s="136" t="s">
        <v>199</v>
      </c>
      <c r="M25" s="131" t="s">
        <v>401</v>
      </c>
      <c r="N25" s="136" t="s">
        <v>379</v>
      </c>
    </row>
    <row r="26" spans="1:14">
      <c r="A26" s="137" t="s">
        <v>402</v>
      </c>
      <c r="B26" s="137" t="s">
        <v>376</v>
      </c>
      <c r="C26" s="137" t="s">
        <v>376</v>
      </c>
      <c r="D26" s="131">
        <v>40456</v>
      </c>
      <c r="E26" s="131">
        <v>43013</v>
      </c>
      <c r="F26" s="131">
        <v>43378</v>
      </c>
      <c r="G26" s="138" t="s">
        <v>377</v>
      </c>
      <c r="H26" s="476">
        <v>1250000000</v>
      </c>
      <c r="I26" s="471">
        <v>3.6249999999999998E-2</v>
      </c>
      <c r="J26" s="49">
        <v>41187</v>
      </c>
      <c r="K26" s="134">
        <v>45312499.999999903</v>
      </c>
      <c r="L26" s="136" t="s">
        <v>199</v>
      </c>
      <c r="M26" s="131" t="s">
        <v>403</v>
      </c>
      <c r="N26" s="136" t="s">
        <v>379</v>
      </c>
    </row>
    <row r="27" spans="1:14" ht="12.75">
      <c r="A27" s="137" t="s">
        <v>380</v>
      </c>
      <c r="B27" s="137" t="s">
        <v>376</v>
      </c>
      <c r="C27" s="137" t="s">
        <v>376</v>
      </c>
      <c r="D27" s="485">
        <v>40966</v>
      </c>
      <c r="E27" s="485">
        <v>43013</v>
      </c>
      <c r="F27" s="485">
        <v>43378</v>
      </c>
      <c r="G27" s="486" t="s">
        <v>377</v>
      </c>
      <c r="H27" s="487">
        <v>500000000</v>
      </c>
      <c r="I27" s="471">
        <v>3.6249999999999998E-2</v>
      </c>
      <c r="J27" s="49">
        <v>41187</v>
      </c>
      <c r="K27" s="134">
        <v>18124999.999999899</v>
      </c>
      <c r="L27" s="136" t="s">
        <v>199</v>
      </c>
      <c r="M27" s="488" t="s">
        <v>403</v>
      </c>
      <c r="N27" s="136" t="s">
        <v>379</v>
      </c>
    </row>
    <row r="28" spans="1:14">
      <c r="A28" s="137" t="s">
        <v>404</v>
      </c>
      <c r="B28" s="137" t="s">
        <v>376</v>
      </c>
      <c r="C28" s="137" t="s">
        <v>376</v>
      </c>
      <c r="D28" s="131">
        <v>40500</v>
      </c>
      <c r="E28" s="131">
        <v>45979</v>
      </c>
      <c r="F28" s="131">
        <v>45979</v>
      </c>
      <c r="G28" s="138" t="s">
        <v>377</v>
      </c>
      <c r="H28" s="476">
        <v>100000000</v>
      </c>
      <c r="I28" s="471">
        <v>4.1250000000000002E-2</v>
      </c>
      <c r="J28" s="49">
        <v>41231</v>
      </c>
      <c r="K28" s="134">
        <v>4125000</v>
      </c>
      <c r="L28" s="136" t="s">
        <v>405</v>
      </c>
      <c r="M28" s="131" t="s">
        <v>405</v>
      </c>
      <c r="N28" s="136" t="s">
        <v>406</v>
      </c>
    </row>
    <row r="29" spans="1:14">
      <c r="A29" s="137" t="s">
        <v>407</v>
      </c>
      <c r="B29" s="137" t="s">
        <v>376</v>
      </c>
      <c r="C29" s="137" t="s">
        <v>376</v>
      </c>
      <c r="D29" s="131">
        <v>40500</v>
      </c>
      <c r="E29" s="131">
        <v>47805</v>
      </c>
      <c r="F29" s="131">
        <v>47805</v>
      </c>
      <c r="G29" s="138" t="s">
        <v>377</v>
      </c>
      <c r="H29" s="476">
        <v>125000000</v>
      </c>
      <c r="I29" s="471">
        <v>4.2500000000000003E-2</v>
      </c>
      <c r="J29" s="49">
        <v>41231</v>
      </c>
      <c r="K29" s="134">
        <v>5312500</v>
      </c>
      <c r="L29" s="136" t="s">
        <v>405</v>
      </c>
      <c r="M29" s="131" t="s">
        <v>405</v>
      </c>
      <c r="N29" s="136" t="s">
        <v>406</v>
      </c>
    </row>
    <row r="30" spans="1:14">
      <c r="A30" s="137" t="s">
        <v>408</v>
      </c>
      <c r="B30" s="137" t="s">
        <v>376</v>
      </c>
      <c r="C30" s="137" t="s">
        <v>376</v>
      </c>
      <c r="D30" s="131">
        <v>40519</v>
      </c>
      <c r="E30" s="131">
        <v>44172</v>
      </c>
      <c r="F30" s="131">
        <v>44537</v>
      </c>
      <c r="G30" s="138" t="s">
        <v>409</v>
      </c>
      <c r="H30" s="476">
        <v>1600000000</v>
      </c>
      <c r="I30" s="471">
        <v>5.425E-2</v>
      </c>
      <c r="J30" s="49">
        <v>41250</v>
      </c>
      <c r="K30" s="134">
        <v>86799999.999999896</v>
      </c>
      <c r="L30" s="136" t="s">
        <v>199</v>
      </c>
      <c r="M30" s="131" t="s">
        <v>410</v>
      </c>
      <c r="N30" s="136" t="s">
        <v>379</v>
      </c>
    </row>
    <row r="31" spans="1:14">
      <c r="A31" s="137" t="s">
        <v>411</v>
      </c>
      <c r="B31" s="137" t="s">
        <v>376</v>
      </c>
      <c r="C31" s="137" t="s">
        <v>376</v>
      </c>
      <c r="D31" s="131">
        <v>40557</v>
      </c>
      <c r="E31" s="131">
        <v>45306</v>
      </c>
      <c r="F31" s="131">
        <v>45306</v>
      </c>
      <c r="G31" s="138" t="s">
        <v>377</v>
      </c>
      <c r="H31" s="476">
        <v>100000000</v>
      </c>
      <c r="I31" s="471">
        <v>4.6249999999999999E-2</v>
      </c>
      <c r="J31" s="49">
        <v>41289</v>
      </c>
      <c r="K31" s="134">
        <v>4625000</v>
      </c>
      <c r="L31" s="136" t="s">
        <v>405</v>
      </c>
      <c r="M31" s="131" t="s">
        <v>405</v>
      </c>
      <c r="N31" s="136" t="s">
        <v>406</v>
      </c>
    </row>
    <row r="32" spans="1:14">
      <c r="A32" s="137" t="s">
        <v>412</v>
      </c>
      <c r="B32" s="137" t="s">
        <v>376</v>
      </c>
      <c r="C32" s="137" t="s">
        <v>376</v>
      </c>
      <c r="D32" s="131">
        <v>40567</v>
      </c>
      <c r="E32" s="131">
        <v>43124</v>
      </c>
      <c r="F32" s="131">
        <v>43489</v>
      </c>
      <c r="G32" s="138" t="s">
        <v>377</v>
      </c>
      <c r="H32" s="476">
        <v>750000000</v>
      </c>
      <c r="I32" s="471">
        <v>4.3749999999999997E-2</v>
      </c>
      <c r="J32" s="49">
        <v>41298</v>
      </c>
      <c r="K32" s="134">
        <v>32812500</v>
      </c>
      <c r="L32" s="136" t="s">
        <v>199</v>
      </c>
      <c r="M32" s="131" t="s">
        <v>413</v>
      </c>
      <c r="N32" s="136" t="s">
        <v>379</v>
      </c>
    </row>
    <row r="33" spans="1:15">
      <c r="A33" s="137" t="s">
        <v>380</v>
      </c>
      <c r="B33" s="137" t="s">
        <v>376</v>
      </c>
      <c r="C33" s="137" t="s">
        <v>376</v>
      </c>
      <c r="D33" s="131">
        <v>40653</v>
      </c>
      <c r="E33" s="131">
        <v>43124</v>
      </c>
      <c r="F33" s="131">
        <v>43489</v>
      </c>
      <c r="G33" s="138" t="s">
        <v>377</v>
      </c>
      <c r="H33" s="476">
        <v>350000000</v>
      </c>
      <c r="I33" s="471">
        <v>4.3749999999999997E-2</v>
      </c>
      <c r="J33" s="49">
        <v>41298</v>
      </c>
      <c r="K33" s="134">
        <v>15312500</v>
      </c>
      <c r="L33" s="136" t="s">
        <v>199</v>
      </c>
      <c r="M33" s="131" t="s">
        <v>413</v>
      </c>
      <c r="N33" s="136" t="s">
        <v>379</v>
      </c>
    </row>
    <row r="34" spans="1:15">
      <c r="A34" s="137" t="s">
        <v>414</v>
      </c>
      <c r="B34" s="137" t="s">
        <v>376</v>
      </c>
      <c r="C34" s="137" t="s">
        <v>376</v>
      </c>
      <c r="D34" s="131">
        <v>40602</v>
      </c>
      <c r="E34" s="131">
        <v>46083</v>
      </c>
      <c r="F34" s="131">
        <v>46448</v>
      </c>
      <c r="G34" s="138" t="s">
        <v>384</v>
      </c>
      <c r="H34" s="476">
        <v>1000000000</v>
      </c>
      <c r="I34" s="471">
        <v>5.7500000000000002E-2</v>
      </c>
      <c r="J34" s="49">
        <v>40970</v>
      </c>
      <c r="K34" s="134">
        <v>57815068.493150704</v>
      </c>
      <c r="L34" s="136" t="s">
        <v>199</v>
      </c>
      <c r="M34" s="131" t="s">
        <v>415</v>
      </c>
      <c r="N34" s="136" t="s">
        <v>379</v>
      </c>
    </row>
    <row r="35" spans="1:15">
      <c r="A35" s="137" t="s">
        <v>416</v>
      </c>
      <c r="B35" s="137" t="s">
        <v>376</v>
      </c>
      <c r="C35" s="137" t="s">
        <v>376</v>
      </c>
      <c r="D35" s="131">
        <v>40647</v>
      </c>
      <c r="E35" s="131">
        <v>44300</v>
      </c>
      <c r="F35" s="131">
        <v>44665</v>
      </c>
      <c r="G35" s="138" t="s">
        <v>384</v>
      </c>
      <c r="H35" s="476">
        <v>1250000000</v>
      </c>
      <c r="I35" s="471">
        <v>5.1255000000000002E-2</v>
      </c>
      <c r="J35" s="49">
        <v>41013</v>
      </c>
      <c r="K35" s="134">
        <v>64062500</v>
      </c>
      <c r="L35" s="136" t="s">
        <v>199</v>
      </c>
      <c r="M35" s="131" t="s">
        <v>417</v>
      </c>
      <c r="N35" s="136" t="s">
        <v>379</v>
      </c>
    </row>
    <row r="36" spans="1:15">
      <c r="A36" s="137" t="s">
        <v>418</v>
      </c>
      <c r="B36" s="137" t="s">
        <v>376</v>
      </c>
      <c r="C36" s="137" t="s">
        <v>376</v>
      </c>
      <c r="D36" s="131">
        <v>40687</v>
      </c>
      <c r="E36" s="131">
        <v>44340</v>
      </c>
      <c r="F36" s="131">
        <v>44340</v>
      </c>
      <c r="G36" s="138" t="s">
        <v>377</v>
      </c>
      <c r="H36" s="476">
        <v>100000000</v>
      </c>
      <c r="I36" s="471">
        <v>4.6362500000000001E-2</v>
      </c>
      <c r="J36" s="49">
        <v>41053</v>
      </c>
      <c r="K36" s="134">
        <v>4636250</v>
      </c>
      <c r="L36" s="136" t="s">
        <v>405</v>
      </c>
      <c r="M36" s="131" t="s">
        <v>405</v>
      </c>
      <c r="N36" s="136" t="s">
        <v>406</v>
      </c>
    </row>
    <row r="37" spans="1:15">
      <c r="A37" s="137" t="s">
        <v>419</v>
      </c>
      <c r="B37" s="137" t="s">
        <v>376</v>
      </c>
      <c r="C37" s="137" t="s">
        <v>376</v>
      </c>
      <c r="D37" s="131">
        <v>40708</v>
      </c>
      <c r="E37" s="131">
        <v>41439</v>
      </c>
      <c r="F37" s="131">
        <v>41804</v>
      </c>
      <c r="G37" s="138" t="s">
        <v>377</v>
      </c>
      <c r="H37" s="476">
        <v>750000000</v>
      </c>
      <c r="I37" s="471">
        <v>2.8750000000000001E-2</v>
      </c>
      <c r="J37" s="49">
        <v>41074</v>
      </c>
      <c r="K37" s="134">
        <v>21562500</v>
      </c>
      <c r="L37" s="136" t="s">
        <v>199</v>
      </c>
      <c r="M37" s="131" t="s">
        <v>420</v>
      </c>
      <c r="N37" s="136" t="s">
        <v>379</v>
      </c>
    </row>
    <row r="38" spans="1:15">
      <c r="A38" s="137" t="s">
        <v>380</v>
      </c>
      <c r="B38" s="137" t="s">
        <v>376</v>
      </c>
      <c r="C38" s="137" t="s">
        <v>376</v>
      </c>
      <c r="D38" s="131">
        <v>40730</v>
      </c>
      <c r="E38" s="131">
        <v>41439</v>
      </c>
      <c r="F38" s="131">
        <v>41804</v>
      </c>
      <c r="G38" s="138" t="s">
        <v>377</v>
      </c>
      <c r="H38" s="476">
        <v>250000000</v>
      </c>
      <c r="I38" s="471">
        <v>2.8750000000000001E-2</v>
      </c>
      <c r="J38" s="49">
        <v>41074</v>
      </c>
      <c r="K38" s="134">
        <v>7187500.0000000102</v>
      </c>
      <c r="L38" s="136" t="s">
        <v>199</v>
      </c>
      <c r="M38" s="131" t="s">
        <v>421</v>
      </c>
      <c r="N38" s="136" t="s">
        <v>379</v>
      </c>
    </row>
    <row r="39" spans="1:15">
      <c r="A39" s="137" t="s">
        <v>381</v>
      </c>
      <c r="B39" s="137" t="s">
        <v>376</v>
      </c>
      <c r="C39" s="137" t="s">
        <v>376</v>
      </c>
      <c r="D39" s="131">
        <v>40917</v>
      </c>
      <c r="E39" s="131">
        <v>41439</v>
      </c>
      <c r="F39" s="131">
        <v>41804</v>
      </c>
      <c r="G39" s="138" t="s">
        <v>377</v>
      </c>
      <c r="H39" s="476">
        <v>200000000</v>
      </c>
      <c r="I39" s="471">
        <v>2.8750000000000001E-2</v>
      </c>
      <c r="J39" s="49">
        <v>41074</v>
      </c>
      <c r="K39" s="134">
        <v>2875000</v>
      </c>
      <c r="L39" s="136" t="s">
        <v>199</v>
      </c>
      <c r="M39" s="131" t="s">
        <v>457</v>
      </c>
      <c r="N39" s="136" t="s">
        <v>379</v>
      </c>
    </row>
    <row r="40" spans="1:15">
      <c r="A40" s="137" t="s">
        <v>422</v>
      </c>
      <c r="B40" s="137" t="s">
        <v>376</v>
      </c>
      <c r="C40" s="137" t="s">
        <v>376</v>
      </c>
      <c r="D40" s="131">
        <v>40794</v>
      </c>
      <c r="E40" s="132">
        <v>42621</v>
      </c>
      <c r="F40" s="132">
        <v>42986</v>
      </c>
      <c r="G40" s="138" t="s">
        <v>377</v>
      </c>
      <c r="H40" s="476">
        <v>1000000000</v>
      </c>
      <c r="I40" s="471">
        <v>3.6249999999999998E-2</v>
      </c>
      <c r="J40" s="49">
        <v>41160</v>
      </c>
      <c r="K40" s="134">
        <v>36249999.999999903</v>
      </c>
      <c r="L40" s="136" t="s">
        <v>199</v>
      </c>
      <c r="M40" s="131" t="s">
        <v>423</v>
      </c>
      <c r="N40" s="136" t="s">
        <v>379</v>
      </c>
    </row>
    <row r="41" spans="1:15" s="443" customFormat="1">
      <c r="A41" s="137" t="s">
        <v>448</v>
      </c>
      <c r="B41" s="137" t="s">
        <v>376</v>
      </c>
      <c r="C41" s="137" t="s">
        <v>376</v>
      </c>
      <c r="D41" s="131">
        <v>40882</v>
      </c>
      <c r="E41" s="132">
        <v>46377</v>
      </c>
      <c r="F41" s="132">
        <v>46377</v>
      </c>
      <c r="G41" s="138" t="s">
        <v>377</v>
      </c>
      <c r="H41" s="476">
        <v>53000000</v>
      </c>
      <c r="I41" s="471">
        <v>4.53E-2</v>
      </c>
      <c r="J41" s="49">
        <v>41264</v>
      </c>
      <c r="K41" s="134">
        <v>2505857.38</v>
      </c>
      <c r="L41" s="136" t="s">
        <v>405</v>
      </c>
      <c r="M41" s="131" t="s">
        <v>405</v>
      </c>
      <c r="N41" s="136" t="s">
        <v>406</v>
      </c>
    </row>
    <row r="42" spans="1:15" s="443" customFormat="1">
      <c r="A42" s="137" t="s">
        <v>449</v>
      </c>
      <c r="B42" s="137" t="s">
        <v>376</v>
      </c>
      <c r="C42" s="137" t="s">
        <v>376</v>
      </c>
      <c r="D42" s="131">
        <v>40886</v>
      </c>
      <c r="E42" s="132">
        <v>46365</v>
      </c>
      <c r="F42" s="132">
        <v>46365</v>
      </c>
      <c r="G42" s="138" t="s">
        <v>377</v>
      </c>
      <c r="H42" s="476">
        <v>100000000</v>
      </c>
      <c r="I42" s="471">
        <v>4.5999999999999999E-2</v>
      </c>
      <c r="J42" s="49">
        <v>41252</v>
      </c>
      <c r="K42" s="134">
        <v>4600000</v>
      </c>
      <c r="L42" s="136" t="s">
        <v>405</v>
      </c>
      <c r="M42" s="131" t="s">
        <v>405</v>
      </c>
      <c r="N42" s="136" t="s">
        <v>406</v>
      </c>
    </row>
    <row r="43" spans="1:15" s="29" customFormat="1">
      <c r="A43" s="462" t="s">
        <v>454</v>
      </c>
      <c r="B43" s="137" t="s">
        <v>376</v>
      </c>
      <c r="C43" s="137" t="s">
        <v>376</v>
      </c>
      <c r="D43" s="49">
        <v>40913</v>
      </c>
      <c r="E43" s="49">
        <v>46392</v>
      </c>
      <c r="F43" s="49">
        <v>46392</v>
      </c>
      <c r="G43" s="137" t="s">
        <v>377</v>
      </c>
      <c r="H43" s="478">
        <v>30000000</v>
      </c>
      <c r="I43" s="471">
        <v>4.3400000000000001E-2</v>
      </c>
      <c r="J43" s="49">
        <v>41281</v>
      </c>
      <c r="K43" s="134">
        <v>1302000</v>
      </c>
      <c r="L43" s="137" t="s">
        <v>405</v>
      </c>
      <c r="M43" s="137" t="s">
        <v>405</v>
      </c>
      <c r="N43" s="137" t="s">
        <v>406</v>
      </c>
      <c r="O43" s="461"/>
    </row>
    <row r="44" spans="1:15" s="29" customFormat="1">
      <c r="A44" s="137" t="s">
        <v>455</v>
      </c>
      <c r="B44" s="137" t="s">
        <v>376</v>
      </c>
      <c r="C44" s="137" t="s">
        <v>376</v>
      </c>
      <c r="D44" s="49">
        <v>40912</v>
      </c>
      <c r="E44" s="49">
        <v>46391</v>
      </c>
      <c r="F44" s="49">
        <v>46391</v>
      </c>
      <c r="G44" s="137" t="s">
        <v>377</v>
      </c>
      <c r="H44" s="478">
        <v>30000000</v>
      </c>
      <c r="I44" s="471">
        <v>4.3400000000000001E-2</v>
      </c>
      <c r="J44" s="49">
        <v>41278</v>
      </c>
      <c r="K44" s="498">
        <v>1302000</v>
      </c>
      <c r="L44" s="137" t="s">
        <v>405</v>
      </c>
      <c r="M44" s="137" t="s">
        <v>405</v>
      </c>
      <c r="N44" s="137" t="s">
        <v>406</v>
      </c>
    </row>
    <row r="45" spans="1:15" s="29" customFormat="1">
      <c r="A45" s="506" t="s">
        <v>475</v>
      </c>
      <c r="B45" s="504" t="s">
        <v>376</v>
      </c>
      <c r="C45" s="504" t="s">
        <v>376</v>
      </c>
      <c r="D45" s="507">
        <v>40945</v>
      </c>
      <c r="E45" s="507">
        <v>48250</v>
      </c>
      <c r="F45" s="507">
        <v>48250</v>
      </c>
      <c r="G45" s="508" t="s">
        <v>377</v>
      </c>
      <c r="H45" s="509">
        <v>88000000</v>
      </c>
      <c r="I45" s="500">
        <v>4.3700000000000003E-2</v>
      </c>
      <c r="J45" s="49">
        <v>40945</v>
      </c>
      <c r="K45" s="517">
        <v>3845600.0000000098</v>
      </c>
      <c r="L45" s="136" t="s">
        <v>405</v>
      </c>
      <c r="M45" s="137" t="s">
        <v>405</v>
      </c>
      <c r="N45" s="137" t="s">
        <v>406</v>
      </c>
    </row>
    <row r="46" spans="1:15">
      <c r="A46" s="506" t="s">
        <v>476</v>
      </c>
      <c r="B46" s="504" t="s">
        <v>376</v>
      </c>
      <c r="C46" s="504" t="s">
        <v>376</v>
      </c>
      <c r="D46" s="507">
        <v>40952</v>
      </c>
      <c r="E46" s="507">
        <v>43144</v>
      </c>
      <c r="F46" s="507">
        <v>43509</v>
      </c>
      <c r="G46" s="508" t="s">
        <v>377</v>
      </c>
      <c r="H46" s="510">
        <v>1327500000</v>
      </c>
      <c r="I46" s="501">
        <v>3.2500000000000001E-2</v>
      </c>
      <c r="J46" s="49">
        <v>40952</v>
      </c>
      <c r="K46" s="517">
        <v>44803124.999999903</v>
      </c>
      <c r="L46" s="136" t="s">
        <v>199</v>
      </c>
      <c r="M46" s="515" t="s">
        <v>485</v>
      </c>
      <c r="N46" s="136" t="s">
        <v>379</v>
      </c>
    </row>
    <row r="47" spans="1:15">
      <c r="A47" s="506" t="s">
        <v>477</v>
      </c>
      <c r="B47" s="504" t="s">
        <v>376</v>
      </c>
      <c r="C47" s="504" t="s">
        <v>376</v>
      </c>
      <c r="D47" s="507">
        <v>40952</v>
      </c>
      <c r="E47" s="507">
        <v>43509</v>
      </c>
      <c r="F47" s="507">
        <v>43874</v>
      </c>
      <c r="G47" s="508" t="s">
        <v>377</v>
      </c>
      <c r="H47" s="510">
        <v>1327500000</v>
      </c>
      <c r="I47" s="501">
        <v>3.3750000000000002E-2</v>
      </c>
      <c r="J47" s="49">
        <v>40952</v>
      </c>
      <c r="K47" s="517">
        <v>43143750</v>
      </c>
      <c r="L47" s="136" t="s">
        <v>199</v>
      </c>
      <c r="M47" s="515" t="s">
        <v>486</v>
      </c>
      <c r="N47" s="136" t="s">
        <v>379</v>
      </c>
    </row>
    <row r="48" spans="1:15">
      <c r="A48" s="506" t="s">
        <v>478</v>
      </c>
      <c r="B48" s="504" t="s">
        <v>376</v>
      </c>
      <c r="C48" s="504" t="s">
        <v>376</v>
      </c>
      <c r="D48" s="507">
        <v>40952</v>
      </c>
      <c r="E48" s="507">
        <v>43874</v>
      </c>
      <c r="F48" s="507">
        <v>44240</v>
      </c>
      <c r="G48" s="508" t="s">
        <v>377</v>
      </c>
      <c r="H48" s="510">
        <v>1200000000</v>
      </c>
      <c r="I48" s="501">
        <v>3.6249999999999998E-2</v>
      </c>
      <c r="J48" s="49">
        <v>40952</v>
      </c>
      <c r="K48" s="517">
        <v>43499999.999999903</v>
      </c>
      <c r="L48" s="136" t="s">
        <v>199</v>
      </c>
      <c r="M48" s="515" t="s">
        <v>487</v>
      </c>
      <c r="N48" s="136" t="s">
        <v>379</v>
      </c>
    </row>
    <row r="49" spans="1:14">
      <c r="A49" s="506" t="s">
        <v>479</v>
      </c>
      <c r="B49" s="504" t="s">
        <v>376</v>
      </c>
      <c r="C49" s="504" t="s">
        <v>376</v>
      </c>
      <c r="D49" s="507">
        <v>40952</v>
      </c>
      <c r="E49" s="507">
        <v>44605</v>
      </c>
      <c r="F49" s="507">
        <v>44970</v>
      </c>
      <c r="G49" s="508" t="s">
        <v>377</v>
      </c>
      <c r="H49" s="510">
        <v>1200000000</v>
      </c>
      <c r="I49" s="501">
        <v>3.875E-2</v>
      </c>
      <c r="J49" s="49">
        <v>40952</v>
      </c>
      <c r="K49" s="517">
        <v>46500000.000000097</v>
      </c>
      <c r="L49" s="136" t="s">
        <v>199</v>
      </c>
      <c r="M49" s="515" t="s">
        <v>488</v>
      </c>
      <c r="N49" s="136" t="s">
        <v>379</v>
      </c>
    </row>
    <row r="50" spans="1:14">
      <c r="A50" s="506" t="s">
        <v>480</v>
      </c>
      <c r="B50" s="504" t="s">
        <v>376</v>
      </c>
      <c r="C50" s="504" t="s">
        <v>376</v>
      </c>
      <c r="D50" s="507">
        <v>40955</v>
      </c>
      <c r="E50" s="507">
        <v>47165</v>
      </c>
      <c r="F50" s="507">
        <v>47530</v>
      </c>
      <c r="G50" s="508" t="s">
        <v>384</v>
      </c>
      <c r="H50" s="510">
        <v>750000000</v>
      </c>
      <c r="I50" s="501">
        <v>5.2499999999999998E-2</v>
      </c>
      <c r="J50" s="49">
        <v>40952</v>
      </c>
      <c r="K50" s="517">
        <v>39375000</v>
      </c>
      <c r="L50" s="136" t="s">
        <v>199</v>
      </c>
      <c r="M50" s="515" t="s">
        <v>489</v>
      </c>
      <c r="N50" s="136" t="s">
        <v>379</v>
      </c>
    </row>
    <row r="51" spans="1:14">
      <c r="A51" s="506" t="s">
        <v>481</v>
      </c>
      <c r="B51" s="504" t="s">
        <v>376</v>
      </c>
      <c r="C51" s="504" t="s">
        <v>376</v>
      </c>
      <c r="D51" s="507">
        <v>40955</v>
      </c>
      <c r="E51" s="507">
        <v>42051</v>
      </c>
      <c r="F51" s="507">
        <v>42416</v>
      </c>
      <c r="G51" s="508" t="s">
        <v>384</v>
      </c>
      <c r="H51" s="510">
        <v>750000000</v>
      </c>
      <c r="I51" s="502" t="s">
        <v>484</v>
      </c>
      <c r="J51" s="49">
        <v>41045</v>
      </c>
      <c r="K51" s="517">
        <v>4945530.8219178403</v>
      </c>
      <c r="L51" s="136" t="s">
        <v>199</v>
      </c>
      <c r="M51" s="515" t="s">
        <v>490</v>
      </c>
      <c r="N51" s="136" t="s">
        <v>379</v>
      </c>
    </row>
    <row r="52" spans="1:14">
      <c r="A52" s="506" t="s">
        <v>482</v>
      </c>
      <c r="B52" s="504" t="s">
        <v>376</v>
      </c>
      <c r="C52" s="504" t="s">
        <v>376</v>
      </c>
      <c r="D52" s="507">
        <v>40961</v>
      </c>
      <c r="E52" s="507">
        <v>44979</v>
      </c>
      <c r="F52" s="507">
        <v>45344</v>
      </c>
      <c r="G52" s="508" t="s">
        <v>377</v>
      </c>
      <c r="H52" s="510">
        <v>1335000000</v>
      </c>
      <c r="I52" s="501">
        <v>3.875E-2</v>
      </c>
      <c r="J52" s="49">
        <v>40961</v>
      </c>
      <c r="K52" s="517">
        <v>51731250.000000097</v>
      </c>
      <c r="L52" s="136" t="s">
        <v>199</v>
      </c>
      <c r="M52" s="515" t="s">
        <v>491</v>
      </c>
      <c r="N52" s="136" t="s">
        <v>379</v>
      </c>
    </row>
    <row r="53" spans="1:14" ht="12.75" thickBot="1">
      <c r="A53" s="511" t="s">
        <v>483</v>
      </c>
      <c r="B53" s="505" t="s">
        <v>376</v>
      </c>
      <c r="C53" s="505" t="s">
        <v>376</v>
      </c>
      <c r="D53" s="512">
        <v>40961</v>
      </c>
      <c r="E53" s="512">
        <v>45344</v>
      </c>
      <c r="F53" s="512">
        <v>45710</v>
      </c>
      <c r="G53" s="513" t="s">
        <v>377</v>
      </c>
      <c r="H53" s="514">
        <v>1335000000</v>
      </c>
      <c r="I53" s="503">
        <v>0.04</v>
      </c>
      <c r="J53" s="139">
        <v>41327</v>
      </c>
      <c r="K53" s="518">
        <v>53400000</v>
      </c>
      <c r="L53" s="497" t="s">
        <v>199</v>
      </c>
      <c r="M53" s="516" t="s">
        <v>492</v>
      </c>
      <c r="N53" s="497" t="s">
        <v>379</v>
      </c>
    </row>
    <row r="54" spans="1:14" ht="12.75">
      <c r="A54" s="38"/>
      <c r="B54" s="38"/>
      <c r="C54" s="38"/>
      <c r="D54" s="38"/>
      <c r="E54" s="38"/>
      <c r="F54" s="38"/>
      <c r="G54" s="38"/>
      <c r="H54" s="474"/>
      <c r="I54" s="499"/>
      <c r="J54" s="38"/>
      <c r="K54" s="38"/>
      <c r="L54" s="38"/>
      <c r="M54" s="38"/>
      <c r="N54" s="38"/>
    </row>
    <row r="55" spans="1:14">
      <c r="A55" s="38"/>
      <c r="B55" s="38"/>
      <c r="C55" s="38"/>
      <c r="D55" s="38"/>
      <c r="E55" s="38"/>
      <c r="F55" s="38"/>
      <c r="G55" s="38"/>
      <c r="H55" s="474"/>
      <c r="I55" s="38"/>
      <c r="J55" s="38"/>
      <c r="K55" s="38"/>
      <c r="L55" s="38"/>
      <c r="M55" s="38"/>
      <c r="N55" s="38"/>
    </row>
    <row r="56" spans="1:14">
      <c r="A56" s="38"/>
      <c r="B56" s="38"/>
      <c r="C56" s="38"/>
      <c r="D56" s="38"/>
      <c r="E56" s="38"/>
      <c r="F56" s="38"/>
      <c r="G56" s="38"/>
      <c r="H56" s="474"/>
      <c r="I56" s="38"/>
      <c r="J56" s="38"/>
      <c r="K56" s="38"/>
      <c r="L56" s="38"/>
      <c r="M56" s="38"/>
      <c r="N56" s="38"/>
    </row>
    <row r="57" spans="1:14">
      <c r="A57" s="38"/>
      <c r="B57" s="38"/>
      <c r="C57" s="38"/>
      <c r="D57" s="38"/>
      <c r="E57" s="38"/>
      <c r="F57" s="38"/>
      <c r="G57" s="38"/>
      <c r="H57" s="474"/>
      <c r="I57" s="38"/>
      <c r="J57" s="38"/>
      <c r="K57" s="38"/>
      <c r="L57" s="38"/>
      <c r="M57" s="38"/>
      <c r="N57" s="38"/>
    </row>
    <row r="58" spans="1:14">
      <c r="A58" s="38"/>
      <c r="B58" s="38"/>
      <c r="C58" s="38"/>
      <c r="D58" s="38"/>
      <c r="E58" s="38"/>
      <c r="F58" s="38"/>
      <c r="G58" s="38"/>
      <c r="H58" s="474"/>
      <c r="I58" s="38"/>
      <c r="J58" s="38"/>
      <c r="K58" s="38"/>
      <c r="L58" s="38"/>
      <c r="M58" s="38"/>
      <c r="N58" s="38"/>
    </row>
    <row r="59" spans="1:14">
      <c r="A59" s="38"/>
      <c r="B59" s="38"/>
      <c r="C59" s="38"/>
      <c r="D59" s="38"/>
      <c r="E59" s="38"/>
      <c r="F59" s="38"/>
      <c r="G59" s="38"/>
      <c r="H59" s="474"/>
      <c r="I59" s="38"/>
      <c r="J59" s="38"/>
      <c r="K59" s="38"/>
      <c r="L59" s="38"/>
      <c r="M59" s="38"/>
      <c r="N59" s="38"/>
    </row>
    <row r="60" spans="1:14">
      <c r="A60" s="38"/>
      <c r="B60" s="38"/>
      <c r="C60" s="38"/>
      <c r="D60" s="38"/>
      <c r="E60" s="38"/>
      <c r="F60" s="38"/>
      <c r="G60" s="38"/>
      <c r="H60" s="474"/>
      <c r="I60" s="38"/>
      <c r="J60" s="38"/>
      <c r="K60" s="38"/>
      <c r="L60" s="38"/>
      <c r="M60" s="38"/>
      <c r="N60" s="38"/>
    </row>
  </sheetData>
  <dataValidations count="1">
    <dataValidation type="list" allowBlank="1" showInputMessage="1" showErrorMessage="1" promptTitle="Please select a currency" prompt=" " sqref="G40:G42 G10:G25 G31:G35 G6:G8">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February 2012</oddHeader>
  </headerFooter>
  <ignoredErrors>
    <ignoredError sqref="E17:F17" unlockedFormula="1"/>
  </ignoredErrors>
</worksheet>
</file>

<file path=xl/worksheets/sheet9.xml><?xml version="1.0" encoding="utf-8"?>
<worksheet xmlns="http://schemas.openxmlformats.org/spreadsheetml/2006/main" xmlns:r="http://schemas.openxmlformats.org/officeDocument/2006/relationships">
  <dimension ref="A2:N32"/>
  <sheetViews>
    <sheetView view="pageLayout" zoomScaleNormal="100" zoomScaleSheetLayoutView="80" workbookViewId="0">
      <selection activeCell="E28" sqref="E28"/>
    </sheetView>
  </sheetViews>
  <sheetFormatPr defaultRowHeight="12"/>
  <cols>
    <col min="1" max="1" width="5.7109375" style="11" customWidth="1"/>
    <col min="2" max="2" width="17.42578125" style="11" bestFit="1" customWidth="1"/>
    <col min="3" max="3" width="21.28515625" style="11" bestFit="1" customWidth="1"/>
    <col min="4" max="4" width="20.85546875" style="11" bestFit="1" customWidth="1"/>
    <col min="5" max="5" width="16.28515625" style="11" bestFit="1" customWidth="1"/>
    <col min="6" max="6" width="15" style="11" bestFit="1" customWidth="1"/>
    <col min="7" max="7" width="18" style="11" bestFit="1" customWidth="1"/>
    <col min="8" max="8" width="20.85546875" style="11" bestFit="1" customWidth="1"/>
    <col min="9" max="9" width="21.42578125" style="11" bestFit="1" customWidth="1"/>
    <col min="10" max="10" width="13.42578125" style="11" bestFit="1" customWidth="1"/>
    <col min="11" max="11" width="10.5703125" style="11" bestFit="1" customWidth="1"/>
    <col min="12" max="12" width="17.42578125" style="11" bestFit="1" customWidth="1"/>
    <col min="13" max="16384" width="9.140625" style="11"/>
  </cols>
  <sheetData>
    <row r="2" spans="1:14" ht="12.75" thickBot="1">
      <c r="B2" s="41" t="s">
        <v>424</v>
      </c>
      <c r="C2" s="41"/>
      <c r="D2" s="128"/>
      <c r="E2" s="128"/>
      <c r="F2" s="128"/>
      <c r="G2" s="128"/>
      <c r="H2" s="128"/>
      <c r="I2" s="128"/>
      <c r="J2" s="128"/>
      <c r="K2" s="128"/>
      <c r="L2" s="128"/>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c r="A5" s="38"/>
      <c r="B5" s="140" t="s">
        <v>361</v>
      </c>
      <c r="C5" s="76" t="s">
        <v>425</v>
      </c>
      <c r="D5" s="141" t="s">
        <v>426</v>
      </c>
      <c r="E5" s="142" t="s">
        <v>427</v>
      </c>
      <c r="F5" s="141" t="s">
        <v>428</v>
      </c>
      <c r="G5" s="141" t="s">
        <v>429</v>
      </c>
      <c r="H5" s="141" t="s">
        <v>430</v>
      </c>
      <c r="I5" s="141" t="s">
        <v>431</v>
      </c>
      <c r="J5" s="141" t="s">
        <v>432</v>
      </c>
      <c r="K5" s="141" t="s">
        <v>433</v>
      </c>
      <c r="L5" s="141" t="s">
        <v>434</v>
      </c>
      <c r="M5" s="38"/>
      <c r="N5" s="38"/>
    </row>
    <row r="6" spans="1:14">
      <c r="A6" s="38"/>
      <c r="B6" s="143" t="s">
        <v>375</v>
      </c>
      <c r="C6" s="144" t="s">
        <v>436</v>
      </c>
      <c r="D6" s="96">
        <v>666666666.65999997</v>
      </c>
      <c r="E6" s="145">
        <v>0.68799999999999994</v>
      </c>
      <c r="F6" s="146">
        <v>3.3750000000000002E-2</v>
      </c>
      <c r="G6" s="147">
        <v>22499999.999775</v>
      </c>
      <c r="H6" s="147">
        <v>458666666.66207993</v>
      </c>
      <c r="I6" s="148" t="s">
        <v>437</v>
      </c>
      <c r="J6" s="149">
        <v>9.4499999999999998E-4</v>
      </c>
      <c r="K6" s="150">
        <v>1.1427499999999998E-2</v>
      </c>
      <c r="L6" s="167">
        <v>430801.09666666668</v>
      </c>
      <c r="M6" s="38"/>
      <c r="N6" s="38"/>
    </row>
    <row r="7" spans="1:14">
      <c r="A7" s="38"/>
      <c r="B7" s="144" t="s">
        <v>375</v>
      </c>
      <c r="C7" s="149" t="s">
        <v>438</v>
      </c>
      <c r="D7" s="52">
        <v>666666666.66999996</v>
      </c>
      <c r="E7" s="151">
        <v>0.68799999999999994</v>
      </c>
      <c r="F7" s="152">
        <v>3.3750000000000002E-2</v>
      </c>
      <c r="G7" s="147">
        <v>22500000.0001125</v>
      </c>
      <c r="H7" s="147">
        <v>458666666.66895992</v>
      </c>
      <c r="I7" s="148" t="s">
        <v>437</v>
      </c>
      <c r="J7" s="149">
        <v>9.4499999999999998E-4</v>
      </c>
      <c r="K7" s="150">
        <v>1.1427499999999998E-2</v>
      </c>
      <c r="L7" s="167">
        <v>430801.09666666668</v>
      </c>
      <c r="M7" s="38"/>
      <c r="N7" s="38"/>
    </row>
    <row r="8" spans="1:14">
      <c r="A8" s="38"/>
      <c r="B8" s="7" t="s">
        <v>375</v>
      </c>
      <c r="C8" s="7" t="s">
        <v>439</v>
      </c>
      <c r="D8" s="52">
        <v>666666666.66999996</v>
      </c>
      <c r="E8" s="151">
        <v>0.68799999999999994</v>
      </c>
      <c r="F8" s="152">
        <v>3.3750000000000002E-2</v>
      </c>
      <c r="G8" s="147">
        <v>22500000.0001125</v>
      </c>
      <c r="H8" s="147">
        <v>458666666.66895992</v>
      </c>
      <c r="I8" s="148" t="s">
        <v>437</v>
      </c>
      <c r="J8" s="149">
        <v>9.4499999999999998E-4</v>
      </c>
      <c r="K8" s="150">
        <v>1.1427499999999998E-2</v>
      </c>
      <c r="L8" s="167">
        <v>430801.09666666668</v>
      </c>
      <c r="M8" s="38"/>
      <c r="N8" s="38"/>
    </row>
    <row r="9" spans="1:14">
      <c r="A9" s="38"/>
      <c r="B9" s="48" t="s">
        <v>387</v>
      </c>
      <c r="C9" s="48" t="s">
        <v>441</v>
      </c>
      <c r="D9" s="52">
        <v>500000000</v>
      </c>
      <c r="E9" s="151">
        <v>0.69960999999999995</v>
      </c>
      <c r="F9" s="152">
        <v>4.2500000000000003E-2</v>
      </c>
      <c r="G9" s="147">
        <v>21250000</v>
      </c>
      <c r="H9" s="147">
        <v>349805000</v>
      </c>
      <c r="I9" s="148" t="s">
        <v>437</v>
      </c>
      <c r="J9" s="149">
        <v>4.8700000000000002E-4</v>
      </c>
      <c r="K9" s="150">
        <v>1.13826E-2</v>
      </c>
      <c r="L9" s="167">
        <v>349079.70666666667</v>
      </c>
      <c r="M9" s="38"/>
      <c r="N9" s="38"/>
    </row>
    <row r="10" spans="1:14">
      <c r="A10" s="38"/>
      <c r="B10" s="48" t="s">
        <v>387</v>
      </c>
      <c r="C10" s="48" t="s">
        <v>436</v>
      </c>
      <c r="D10" s="52">
        <v>500000000</v>
      </c>
      <c r="E10" s="151">
        <v>0.69960999999999995</v>
      </c>
      <c r="F10" s="152">
        <v>4.2500000000000003E-2</v>
      </c>
      <c r="G10" s="147">
        <v>21250000</v>
      </c>
      <c r="H10" s="147">
        <v>349805000</v>
      </c>
      <c r="I10" s="148" t="s">
        <v>437</v>
      </c>
      <c r="J10" s="149">
        <v>4.8700000000000002E-4</v>
      </c>
      <c r="K10" s="150">
        <v>1.13826E-2</v>
      </c>
      <c r="L10" s="167">
        <v>349079.70666666667</v>
      </c>
      <c r="M10" s="38"/>
      <c r="N10" s="38"/>
    </row>
    <row r="11" spans="1:14">
      <c r="A11" s="38"/>
      <c r="B11" s="48" t="s">
        <v>387</v>
      </c>
      <c r="C11" s="48" t="s">
        <v>48</v>
      </c>
      <c r="D11" s="52">
        <v>500000000</v>
      </c>
      <c r="E11" s="151">
        <v>0.69960999999999995</v>
      </c>
      <c r="F11" s="152">
        <v>4.2500000000000003E-2</v>
      </c>
      <c r="G11" s="147">
        <v>21250000</v>
      </c>
      <c r="H11" s="147">
        <v>349805000</v>
      </c>
      <c r="I11" s="148" t="s">
        <v>437</v>
      </c>
      <c r="J11" s="149">
        <v>4.8700000000000002E-4</v>
      </c>
      <c r="K11" s="150">
        <v>1.13826E-2</v>
      </c>
      <c r="L11" s="167">
        <v>349079.70666666667</v>
      </c>
      <c r="M11" s="38"/>
      <c r="N11" s="38"/>
    </row>
    <row r="12" spans="1:14">
      <c r="A12" s="38"/>
      <c r="B12" s="48" t="s">
        <v>404</v>
      </c>
      <c r="C12" s="48" t="s">
        <v>440</v>
      </c>
      <c r="D12" s="52">
        <v>100000000</v>
      </c>
      <c r="E12" s="151">
        <v>0.86219999999999997</v>
      </c>
      <c r="F12" s="152">
        <v>4.1250000000000002E-2</v>
      </c>
      <c r="G12" s="147">
        <v>4125000</v>
      </c>
      <c r="H12" s="147">
        <v>86220000</v>
      </c>
      <c r="I12" s="148" t="s">
        <v>437</v>
      </c>
      <c r="J12" s="149">
        <v>1.5100000000000001E-2</v>
      </c>
      <c r="K12" s="150">
        <v>2.5286900000000001E-2</v>
      </c>
      <c r="L12" s="167">
        <v>561485.56000000006</v>
      </c>
      <c r="M12" s="38"/>
      <c r="N12" s="38"/>
    </row>
    <row r="13" spans="1:14">
      <c r="A13" s="38"/>
      <c r="B13" s="48" t="s">
        <v>407</v>
      </c>
      <c r="C13" s="48" t="s">
        <v>440</v>
      </c>
      <c r="D13" s="52">
        <v>125000000</v>
      </c>
      <c r="E13" s="151">
        <v>0.86219999999999997</v>
      </c>
      <c r="F13" s="152">
        <v>4.2500000000000003E-2</v>
      </c>
      <c r="G13" s="147">
        <v>5312500</v>
      </c>
      <c r="H13" s="147">
        <v>107775000</v>
      </c>
      <c r="I13" s="148" t="s">
        <v>437</v>
      </c>
      <c r="J13" s="149">
        <v>1.5599999999999999E-2</v>
      </c>
      <c r="K13" s="150">
        <v>2.5786900000000001E-2</v>
      </c>
      <c r="L13" s="167">
        <v>715734.83</v>
      </c>
      <c r="M13" s="38"/>
      <c r="N13" s="38"/>
    </row>
    <row r="14" spans="1:14">
      <c r="A14" s="38"/>
      <c r="B14" s="48" t="s">
        <v>414</v>
      </c>
      <c r="C14" s="48" t="s">
        <v>440</v>
      </c>
      <c r="D14" s="52">
        <v>1000000000</v>
      </c>
      <c r="E14" s="151">
        <v>1</v>
      </c>
      <c r="F14" s="152">
        <v>5.7500000000000002E-2</v>
      </c>
      <c r="G14" s="147">
        <v>57815068.493150704</v>
      </c>
      <c r="H14" s="147">
        <v>1000000000</v>
      </c>
      <c r="I14" s="148" t="s">
        <v>437</v>
      </c>
      <c r="J14" s="149">
        <v>1.7174999999999999E-2</v>
      </c>
      <c r="K14" s="150">
        <v>2.7563799999999999E-2</v>
      </c>
      <c r="L14" s="167">
        <v>6872070.6900000004</v>
      </c>
      <c r="M14" s="38"/>
      <c r="N14" s="38"/>
    </row>
    <row r="15" spans="1:14" ht="12.75" thickBot="1">
      <c r="A15" s="38"/>
      <c r="B15" s="50" t="s">
        <v>418</v>
      </c>
      <c r="C15" s="466" t="s">
        <v>440</v>
      </c>
      <c r="D15" s="469">
        <v>100000000</v>
      </c>
      <c r="E15" s="467">
        <v>0.87680000000000002</v>
      </c>
      <c r="F15" s="468">
        <v>4.6362500000000001E-2</v>
      </c>
      <c r="G15" s="469">
        <v>4636250</v>
      </c>
      <c r="H15" s="469">
        <v>87680000</v>
      </c>
      <c r="I15" s="466" t="s">
        <v>437</v>
      </c>
      <c r="J15" s="470">
        <v>1.435E-2</v>
      </c>
      <c r="K15" s="153">
        <v>2.4645E-2</v>
      </c>
      <c r="L15" s="166">
        <v>544658.55000000005</v>
      </c>
      <c r="M15" s="38"/>
      <c r="N15" s="38"/>
    </row>
    <row r="16" spans="1:14">
      <c r="A16" s="30"/>
      <c r="B16" s="38"/>
      <c r="C16" s="38"/>
      <c r="D16" s="38"/>
      <c r="E16" s="38"/>
      <c r="F16" s="154"/>
      <c r="G16" s="38"/>
      <c r="H16" s="38"/>
      <c r="I16" s="38"/>
      <c r="J16" s="38"/>
      <c r="K16" s="38"/>
      <c r="L16" s="38"/>
      <c r="M16" s="38"/>
      <c r="N16" s="38"/>
    </row>
    <row r="17" spans="1:14">
      <c r="A17" s="30"/>
      <c r="B17" s="38"/>
      <c r="C17" s="38"/>
      <c r="D17" s="38"/>
      <c r="E17" s="38"/>
      <c r="F17" s="154"/>
      <c r="G17" s="38"/>
      <c r="H17" s="38"/>
      <c r="I17" s="38"/>
      <c r="J17" s="38"/>
      <c r="K17" s="38"/>
      <c r="L17" s="38"/>
      <c r="M17" s="38"/>
      <c r="N17" s="38"/>
    </row>
    <row r="18" spans="1:14" ht="13.5" thickBot="1">
      <c r="A18" s="155"/>
      <c r="B18" s="41" t="s">
        <v>442</v>
      </c>
      <c r="C18" s="128"/>
      <c r="D18" s="128"/>
      <c r="E18" s="128"/>
      <c r="F18" s="156"/>
      <c r="G18" s="128"/>
      <c r="H18" s="128"/>
      <c r="I18" s="128"/>
      <c r="J18" s="128"/>
      <c r="K18" s="128"/>
      <c r="L18" s="128"/>
      <c r="M18" s="38"/>
      <c r="N18" s="38"/>
    </row>
    <row r="19" spans="1:14" ht="12.75" thickBot="1">
      <c r="A19" s="38"/>
      <c r="B19" s="38"/>
      <c r="C19" s="38"/>
      <c r="D19" s="38"/>
      <c r="E19" s="38"/>
      <c r="F19" s="154"/>
      <c r="G19" s="38"/>
      <c r="H19" s="38"/>
      <c r="I19" s="38"/>
      <c r="J19" s="38"/>
      <c r="K19" s="38"/>
      <c r="L19" s="38"/>
      <c r="M19" s="38"/>
    </row>
    <row r="20" spans="1:14">
      <c r="A20" s="38"/>
      <c r="B20" s="157" t="s">
        <v>443</v>
      </c>
      <c r="C20" s="158" t="s">
        <v>435</v>
      </c>
      <c r="D20" s="158" t="s">
        <v>425</v>
      </c>
      <c r="E20" s="38"/>
      <c r="F20" s="160"/>
      <c r="G20" s="161"/>
      <c r="H20" s="38"/>
      <c r="I20" s="38"/>
      <c r="J20" s="38"/>
      <c r="K20" s="38"/>
      <c r="L20" s="38"/>
      <c r="M20" s="38"/>
    </row>
    <row r="21" spans="1:14">
      <c r="A21" s="38"/>
      <c r="B21" s="144" t="s">
        <v>375</v>
      </c>
      <c r="C21" s="522">
        <v>253962234.80000001</v>
      </c>
      <c r="D21" s="144" t="s">
        <v>436</v>
      </c>
      <c r="E21" s="38"/>
      <c r="F21" s="162"/>
      <c r="G21" s="163"/>
      <c r="H21" s="38"/>
      <c r="I21" s="38"/>
      <c r="J21" s="38"/>
      <c r="K21" s="38"/>
      <c r="L21" s="38"/>
      <c r="M21" s="38"/>
    </row>
    <row r="22" spans="1:14">
      <c r="A22" s="38"/>
      <c r="B22" s="144" t="s">
        <v>375</v>
      </c>
      <c r="C22" s="521">
        <v>253962234.80000001</v>
      </c>
      <c r="D22" s="149" t="s">
        <v>444</v>
      </c>
      <c r="E22" s="38"/>
      <c r="F22" s="162"/>
      <c r="G22" s="164"/>
      <c r="H22" s="38"/>
      <c r="I22" s="38"/>
      <c r="J22" s="38"/>
      <c r="K22" s="38"/>
      <c r="L22" s="38"/>
      <c r="M22" s="38"/>
    </row>
    <row r="23" spans="1:14">
      <c r="A23" s="38"/>
      <c r="B23" s="144" t="s">
        <v>375</v>
      </c>
      <c r="C23" s="523">
        <v>188806561.30000001</v>
      </c>
      <c r="D23" s="149" t="s">
        <v>445</v>
      </c>
      <c r="E23" s="38"/>
      <c r="F23" s="162"/>
      <c r="G23" s="164"/>
      <c r="H23" s="38"/>
      <c r="I23" s="38"/>
      <c r="J23" s="38"/>
      <c r="K23" s="38"/>
      <c r="L23" s="38"/>
      <c r="M23" s="38"/>
    </row>
    <row r="24" spans="1:14">
      <c r="B24" s="48" t="s">
        <v>387</v>
      </c>
      <c r="C24" s="519">
        <v>166447743.72999999</v>
      </c>
      <c r="D24" s="48" t="s">
        <v>441</v>
      </c>
      <c r="E24" s="38"/>
      <c r="F24" s="165"/>
      <c r="G24" s="164"/>
      <c r="H24" s="38"/>
      <c r="I24" s="38"/>
      <c r="J24" s="38"/>
      <c r="K24" s="38"/>
      <c r="L24" s="38"/>
      <c r="M24" s="38"/>
    </row>
    <row r="25" spans="1:14">
      <c r="B25" s="48" t="s">
        <v>387</v>
      </c>
      <c r="C25" s="521">
        <v>265301058.72999999</v>
      </c>
      <c r="D25" s="144" t="s">
        <v>436</v>
      </c>
      <c r="E25" s="38"/>
      <c r="F25" s="165"/>
      <c r="G25" s="164"/>
      <c r="H25" s="38"/>
      <c r="I25" s="38"/>
      <c r="J25" s="38"/>
      <c r="K25" s="38"/>
      <c r="L25" s="38"/>
      <c r="M25" s="38"/>
    </row>
    <row r="26" spans="1:14" ht="12.75" thickBot="1">
      <c r="B26" s="50" t="s">
        <v>387</v>
      </c>
      <c r="C26" s="520">
        <v>166447743.72999999</v>
      </c>
      <c r="D26" s="159" t="s">
        <v>48</v>
      </c>
      <c r="E26" s="38"/>
      <c r="F26" s="165"/>
      <c r="G26" s="164"/>
      <c r="H26" s="38"/>
      <c r="I26" s="38"/>
      <c r="J26" s="38"/>
      <c r="K26" s="38"/>
      <c r="L26" s="38"/>
      <c r="M26" s="38"/>
    </row>
    <row r="27" spans="1:14">
      <c r="B27" s="38"/>
      <c r="C27" s="38"/>
      <c r="D27" s="38"/>
      <c r="E27" s="38"/>
      <c r="F27" s="154"/>
      <c r="G27" s="38"/>
      <c r="H27" s="38"/>
      <c r="I27" s="38"/>
      <c r="J27" s="38"/>
      <c r="K27" s="38"/>
      <c r="L27" s="38"/>
      <c r="M27" s="38"/>
    </row>
    <row r="28" spans="1:14">
      <c r="B28" s="38"/>
      <c r="C28" s="38"/>
      <c r="D28" s="38"/>
      <c r="E28" s="38"/>
      <c r="F28" s="154"/>
      <c r="G28" s="38"/>
      <c r="H28" s="38"/>
      <c r="I28" s="38"/>
      <c r="J28" s="38"/>
      <c r="K28" s="38"/>
      <c r="L28" s="38"/>
      <c r="M28" s="38"/>
    </row>
    <row r="29" spans="1:14">
      <c r="B29" s="38"/>
      <c r="C29" s="38"/>
      <c r="D29" s="38"/>
      <c r="E29" s="38"/>
      <c r="F29" s="38"/>
      <c r="G29" s="38"/>
      <c r="H29" s="38"/>
      <c r="I29" s="38"/>
      <c r="J29" s="38"/>
      <c r="K29" s="38"/>
      <c r="L29" s="38"/>
      <c r="M29" s="38"/>
    </row>
    <row r="30" spans="1:14">
      <c r="B30" s="38"/>
      <c r="C30" s="38"/>
      <c r="D30" s="38"/>
      <c r="E30" s="38"/>
      <c r="F30" s="38"/>
      <c r="G30" s="38"/>
      <c r="H30" s="38"/>
      <c r="I30" s="38"/>
      <c r="J30" s="38"/>
      <c r="K30" s="38"/>
      <c r="L30" s="38"/>
      <c r="M30" s="38"/>
    </row>
    <row r="31" spans="1:14">
      <c r="B31" s="38"/>
      <c r="C31" s="38"/>
      <c r="D31" s="38"/>
      <c r="E31" s="38"/>
      <c r="F31" s="38"/>
      <c r="G31" s="38"/>
      <c r="H31" s="38"/>
      <c r="I31" s="38"/>
      <c r="J31" s="38"/>
      <c r="K31" s="38"/>
      <c r="L31" s="38"/>
      <c r="M31" s="38"/>
    </row>
    <row r="32" spans="1:14">
      <c r="B32" s="38"/>
      <c r="C32" s="38"/>
      <c r="D32" s="38"/>
      <c r="E32" s="38"/>
      <c r="F32" s="38"/>
      <c r="G32" s="38"/>
      <c r="H32" s="38"/>
      <c r="I32" s="38"/>
      <c r="J32" s="38"/>
      <c r="K32" s="38"/>
      <c r="L32" s="38"/>
      <c r="M32" s="38"/>
    </row>
  </sheetData>
  <dataValidations count="1">
    <dataValidation type="list" allowBlank="1" showInputMessage="1" showErrorMessage="1" promptTitle="Please select a currency" prompt=" " sqref="F10:F13">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February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Page 1</vt:lpstr>
      <vt:lpstr>Page 2</vt:lpstr>
      <vt:lpstr>Page 3</vt:lpstr>
      <vt:lpstr>Page 4</vt:lpstr>
      <vt:lpstr>Page 5</vt:lpstr>
      <vt:lpstr>Page 6</vt:lpstr>
      <vt:lpstr>Page 7</vt:lpstr>
      <vt:lpstr>Page 8</vt:lpstr>
      <vt:lpstr>Page 9</vt:lpstr>
      <vt:lpstr>Page 10</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2012-04-04T10:01:44Z</cp:lastPrinted>
  <dcterms:created xsi:type="dcterms:W3CDTF">2011-11-28T14:54:56Z</dcterms:created>
  <dcterms:modified xsi:type="dcterms:W3CDTF">2012-04-04T10:02:36Z</dcterms:modified>
</cp:coreProperties>
</file>